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EB7D216-CA12-40AD-B1FF-4494251D15EB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5" sheetId="15" r:id="rId11"/>
    <sheet name="Лист16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3" l="1"/>
  <c r="F22" i="3"/>
  <c r="E22" i="3"/>
  <c r="D22" i="3"/>
  <c r="G24" i="4"/>
  <c r="G23" i="4"/>
  <c r="G9" i="3" l="1"/>
  <c r="F9" i="3"/>
  <c r="E9" i="3"/>
  <c r="E10" i="3" s="1"/>
  <c r="D9" i="3"/>
  <c r="G21" i="4"/>
  <c r="F21" i="4"/>
  <c r="E21" i="4"/>
  <c r="D21" i="4"/>
  <c r="F10" i="3" l="1"/>
  <c r="G27" i="8"/>
  <c r="F27" i="8"/>
  <c r="E27" i="8"/>
  <c r="D27" i="8"/>
  <c r="D21" i="1" l="1"/>
  <c r="F8" i="9" l="1"/>
  <c r="E8" i="9"/>
  <c r="D8" i="9"/>
  <c r="G8" i="10"/>
  <c r="F8" i="10"/>
  <c r="E8" i="10"/>
  <c r="D8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F21" i="1" l="1"/>
  <c r="E21" i="1"/>
  <c r="G21" i="1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30" i="3"/>
  <c r="E30" i="3"/>
  <c r="D30" i="3"/>
  <c r="D20" i="2"/>
  <c r="E20" i="2"/>
  <c r="F20" i="2"/>
  <c r="G20" i="2"/>
  <c r="D28" i="7"/>
  <c r="E28" i="7"/>
  <c r="F28" i="7"/>
  <c r="G28" i="7"/>
  <c r="E10" i="1" l="1"/>
  <c r="G21" i="6"/>
  <c r="F21" i="6"/>
  <c r="E21" i="6"/>
  <c r="D21" i="6"/>
  <c r="G30" i="3"/>
  <c r="D29" i="6" l="1"/>
  <c r="D33" i="6" s="1"/>
  <c r="E22" i="6"/>
  <c r="E29" i="6" s="1"/>
  <c r="E33" i="6" s="1"/>
  <c r="E43" i="6" s="1"/>
  <c r="D20" i="10"/>
  <c r="E20" i="10"/>
  <c r="F20" i="10"/>
  <c r="G20" i="10"/>
  <c r="D28" i="10"/>
  <c r="E28" i="10"/>
  <c r="F28" i="10"/>
  <c r="G28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F20" i="9"/>
  <c r="E20" i="9"/>
  <c r="D20" i="9"/>
  <c r="G19" i="8"/>
  <c r="F19" i="8"/>
  <c r="E19" i="8"/>
  <c r="D19" i="8"/>
  <c r="G7" i="8"/>
  <c r="F7" i="8"/>
  <c r="E7" i="8"/>
  <c r="D7" i="8"/>
  <c r="G20" i="7"/>
  <c r="F20" i="7"/>
  <c r="E20" i="7"/>
  <c r="D20" i="7"/>
  <c r="G28" i="5"/>
  <c r="F28" i="5"/>
  <c r="E28" i="5"/>
  <c r="D28" i="5"/>
  <c r="G20" i="5"/>
  <c r="F20" i="5"/>
  <c r="E20" i="5"/>
  <c r="D20" i="5"/>
  <c r="G29" i="4"/>
  <c r="G33" i="4" s="1"/>
  <c r="F29" i="4"/>
  <c r="F33" i="4" s="1"/>
  <c r="E29" i="4"/>
  <c r="E33" i="4" s="1"/>
  <c r="D29" i="4"/>
  <c r="D33" i="4" s="1"/>
  <c r="G28" i="2"/>
  <c r="F28" i="2"/>
  <c r="E28" i="2"/>
  <c r="D28" i="2"/>
  <c r="G7" i="2"/>
  <c r="F7" i="2"/>
  <c r="E7" i="2"/>
  <c r="D7" i="2"/>
  <c r="D31" i="8" l="1"/>
  <c r="D41" i="8" s="1"/>
  <c r="D32" i="10"/>
  <c r="F29" i="10"/>
  <c r="F21" i="10"/>
  <c r="D32" i="2"/>
  <c r="D43" i="2" s="1"/>
  <c r="E31" i="8"/>
  <c r="E41" i="8" s="1"/>
  <c r="G31" i="8"/>
  <c r="E21" i="10"/>
  <c r="F31" i="8"/>
  <c r="F41" i="8" s="1"/>
  <c r="E28" i="8"/>
  <c r="E20" i="8"/>
  <c r="D32" i="7"/>
  <c r="D42" i="7" s="1"/>
  <c r="E30" i="6"/>
  <c r="E32" i="5"/>
  <c r="E43" i="5" s="1"/>
  <c r="D32" i="5"/>
  <c r="D43" i="5" s="1"/>
  <c r="F32" i="5"/>
  <c r="F43" i="5" s="1"/>
  <c r="E42" i="4"/>
  <c r="E30" i="4"/>
  <c r="F42" i="4"/>
  <c r="E29" i="10"/>
  <c r="F32" i="2"/>
  <c r="F43" i="2" s="1"/>
  <c r="F21" i="2"/>
  <c r="E22" i="4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8" i="8"/>
  <c r="F20" i="8"/>
  <c r="E29" i="7"/>
  <c r="G32" i="7"/>
  <c r="E32" i="7"/>
  <c r="E42" i="7" s="1"/>
  <c r="E21" i="7"/>
  <c r="F21" i="7"/>
  <c r="D43" i="6"/>
  <c r="F22" i="6"/>
  <c r="F29" i="6" s="1"/>
  <c r="F33" i="6" s="1"/>
  <c r="F43" i="6" s="1"/>
  <c r="E29" i="5"/>
  <c r="F29" i="5"/>
  <c r="G32" i="5"/>
  <c r="E21" i="5"/>
  <c r="F21" i="5"/>
  <c r="F30" i="4"/>
  <c r="D42" i="4"/>
  <c r="F22" i="4"/>
  <c r="E31" i="3"/>
  <c r="F31" i="3"/>
  <c r="E29" i="2"/>
  <c r="F29" i="2"/>
  <c r="E21" i="2"/>
  <c r="F8" i="2"/>
  <c r="E8" i="2"/>
  <c r="E8" i="8"/>
  <c r="F8" i="8"/>
  <c r="E8" i="7"/>
  <c r="F8" i="7"/>
  <c r="E10" i="6"/>
  <c r="F10" i="6"/>
  <c r="E9" i="5"/>
  <c r="F9" i="5"/>
  <c r="E9" i="4"/>
  <c r="F9" i="4"/>
  <c r="E32" i="2"/>
  <c r="G32" i="2"/>
  <c r="G29" i="1"/>
  <c r="F29" i="1"/>
  <c r="E29" i="1"/>
  <c r="D29" i="1"/>
  <c r="F10" i="1"/>
  <c r="G36" i="5" l="1"/>
  <c r="G11" i="5"/>
  <c r="G10" i="5"/>
  <c r="G31" i="7"/>
  <c r="G30" i="7"/>
  <c r="G10" i="7"/>
  <c r="G9" i="7"/>
  <c r="G11" i="4"/>
  <c r="G10" i="4"/>
  <c r="G35" i="8"/>
  <c r="G30" i="8"/>
  <c r="G29" i="8"/>
  <c r="G21" i="8"/>
  <c r="G22" i="8"/>
  <c r="G9" i="8"/>
  <c r="G10" i="8"/>
  <c r="G22" i="7"/>
  <c r="G23" i="7"/>
  <c r="G30" i="5"/>
  <c r="G31" i="5"/>
  <c r="G22" i="5"/>
  <c r="G23" i="5"/>
  <c r="G31" i="4"/>
  <c r="G32" i="4"/>
  <c r="G30" i="2"/>
  <c r="G31" i="2"/>
  <c r="G10" i="2"/>
  <c r="G9" i="2"/>
  <c r="G23" i="2"/>
  <c r="G22" i="2"/>
  <c r="G36" i="7"/>
  <c r="G36" i="4"/>
  <c r="D42" i="8"/>
  <c r="D43" i="8" s="1"/>
  <c r="F33" i="2"/>
  <c r="D44" i="5"/>
  <c r="D45" i="5" s="1"/>
  <c r="E33" i="8"/>
  <c r="F33" i="8"/>
  <c r="F34" i="5"/>
  <c r="G38" i="4"/>
  <c r="G37" i="8"/>
  <c r="G38" i="7"/>
  <c r="F30" i="6"/>
  <c r="D44" i="6"/>
  <c r="D45" i="6" s="1"/>
  <c r="E34" i="5"/>
  <c r="G38" i="5"/>
  <c r="D43" i="4"/>
  <c r="D44" i="4" s="1"/>
  <c r="E35" i="6"/>
  <c r="F35" i="4"/>
  <c r="F36" i="15"/>
  <c r="D36" i="15"/>
  <c r="E22" i="1"/>
  <c r="E34" i="7"/>
  <c r="F35" i="6"/>
  <c r="E35" i="4"/>
  <c r="E33" i="2"/>
  <c r="E43" i="2"/>
  <c r="F22" i="1"/>
  <c r="G33" i="1"/>
  <c r="E33" i="1"/>
  <c r="E43" i="1" s="1"/>
  <c r="D33" i="1"/>
  <c r="D43" i="1" s="1"/>
  <c r="G34" i="2"/>
  <c r="G36" i="2"/>
  <c r="F30" i="1"/>
  <c r="F33" i="1"/>
  <c r="E30" i="1"/>
  <c r="G32" i="1" l="1"/>
  <c r="G12" i="1"/>
  <c r="G31" i="1"/>
  <c r="G11" i="1"/>
  <c r="G23" i="1"/>
  <c r="G24" i="1"/>
  <c r="E43" i="8"/>
  <c r="F43" i="8"/>
  <c r="E45" i="5"/>
  <c r="F45" i="5"/>
  <c r="E44" i="4"/>
  <c r="F44" i="4"/>
  <c r="F45" i="6"/>
  <c r="E45" i="6"/>
  <c r="D45" i="2"/>
  <c r="E35" i="1"/>
  <c r="G38" i="1"/>
  <c r="G36" i="1"/>
  <c r="F35" i="1"/>
  <c r="F43" i="1"/>
  <c r="D44" i="1" s="1"/>
  <c r="D45" i="1" s="1"/>
  <c r="D47" i="2" l="1"/>
  <c r="F47" i="2"/>
  <c r="E47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2" i="10"/>
  <c r="G11" i="10" l="1"/>
  <c r="G10" i="10"/>
  <c r="G31" i="10"/>
  <c r="G30" i="10"/>
  <c r="G23" i="10"/>
  <c r="G22" i="10"/>
  <c r="G37" i="10"/>
  <c r="G35" i="10"/>
  <c r="D41" i="10"/>
  <c r="E9" i="10"/>
  <c r="E32" i="10"/>
  <c r="E41" i="10" s="1"/>
  <c r="F9" i="10"/>
  <c r="F32" i="10"/>
  <c r="F34" i="10" l="1"/>
  <c r="E34" i="10"/>
  <c r="F41" i="10"/>
  <c r="D42" i="10" s="1"/>
  <c r="D43" i="10" s="1"/>
  <c r="E43" i="10" l="1"/>
  <c r="F43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34" i="3"/>
  <c r="E34" i="3"/>
  <c r="F34" i="3"/>
  <c r="D34" i="3" l="1"/>
  <c r="D42" i="3" s="1"/>
  <c r="G12" i="3"/>
  <c r="G11" i="3"/>
  <c r="E42" i="3"/>
  <c r="F42" i="3"/>
  <c r="F23" i="3"/>
  <c r="E23" i="3"/>
  <c r="F35" i="3" l="1"/>
  <c r="E35" i="3"/>
  <c r="D43" i="3"/>
  <c r="D44" i="3" s="1"/>
  <c r="G32" i="3"/>
  <c r="G36" i="3"/>
  <c r="G33" i="3"/>
  <c r="G38" i="3"/>
  <c r="G25" i="3"/>
  <c r="G24" i="3"/>
  <c r="E44" i="3" l="1"/>
  <c r="F44" i="3"/>
</calcChain>
</file>

<file path=xl/sharedStrings.xml><?xml version="1.0" encoding="utf-8"?>
<sst xmlns="http://schemas.openxmlformats.org/spreadsheetml/2006/main" count="576" uniqueCount="156">
  <si>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</si>
  <si>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</si>
  <si>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</si>
  <si>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</si>
  <si>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</si>
  <si>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</si>
  <si>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</si>
  <si>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</si>
  <si>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</si>
  <si>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</si>
  <si>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</si>
  <si>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</si>
  <si>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</si>
  <si>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</si>
  <si>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</si>
  <si>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</si>
  <si>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</si>
  <si>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</si>
  <si>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</si>
  <si>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</si>
  <si>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</si>
  <si>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</si>
  <si>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</si>
  <si>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</si>
  <si>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</si>
  <si>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</si>
  <si>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</si>
  <si>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</si>
  <si>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</si>
  <si>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</si>
  <si>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</si>
  <si>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</si>
  <si>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</si>
  <si>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</si>
  <si>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</si>
  <si>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</si>
  <si>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</si>
  <si>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</si>
  <si>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</si>
  <si>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</si>
  <si>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</si>
  <si>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</si>
  <si>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</si>
  <si>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</si>
  <si>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</si>
  <si>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</si>
  <si>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</si>
  <si>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</si>
  <si>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</si>
  <si>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</si>
  <si>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</si>
  <si>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</si>
  <si>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</si>
  <si>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</si>
  <si>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</si>
  <si>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</si>
  <si>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</si>
  <si>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</si>
  <si>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</si>
  <si>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</si>
  <si>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250/5</t>
  </si>
  <si>
    <t>250/25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</si>
  <si>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</si>
  <si>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</si>
  <si>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</si>
  <si>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</si>
  <si>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</si>
  <si>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</si>
  <si>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Хлеб пшеничный</t>
  </si>
  <si>
    <t>Печенье</t>
  </si>
  <si>
    <t>Кофейный напиток с молоком</t>
  </si>
  <si>
    <t>250/5/20</t>
  </si>
  <si>
    <t>Бутерброд с сыром</t>
  </si>
  <si>
    <t>Суп картофельный с мясными фрикадельками</t>
  </si>
  <si>
    <t>Каша вязкая рисовая</t>
  </si>
  <si>
    <t>Кефир</t>
  </si>
  <si>
    <t>Картофель тушеный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</si>
  <si>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</si>
  <si>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</si>
  <si>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</si>
  <si>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</si>
  <si>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</si>
  <si>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</si>
  <si>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</si>
  <si>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</si>
  <si>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</si>
  <si>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Компот из свежих плодов</t>
  </si>
  <si>
    <t>Каша жидкая молочная манная</t>
  </si>
  <si>
    <t>Напиток "Фантастик"</t>
  </si>
  <si>
    <t>Сосиски отварные</t>
  </si>
  <si>
    <t>Щи домашние</t>
  </si>
  <si>
    <t>Плов "Домашний" (в-т 2)</t>
  </si>
  <si>
    <t>Запеканка из творога новая с повидлом</t>
  </si>
  <si>
    <t>Чай "Школьный" с апельсином</t>
  </si>
  <si>
    <t>Суп картофельный с бобовыми</t>
  </si>
  <si>
    <t>Блинчики "Улыбка"</t>
  </si>
  <si>
    <t>Биточек "Воздушный"</t>
  </si>
  <si>
    <t xml:space="preserve">Каша расыпчатая рисовая </t>
  </si>
  <si>
    <t>70/20</t>
  </si>
  <si>
    <t>Чай "Школьный" с лимоном</t>
  </si>
  <si>
    <t>Борщ с капустой и картофелем со сметаной</t>
  </si>
  <si>
    <t>Рыба жареная "Золотая рыбка"</t>
  </si>
  <si>
    <t>Блины "Шоколадный вулкан"</t>
  </si>
  <si>
    <t>Каша расыпчатая рисовая</t>
  </si>
  <si>
    <t>75/50</t>
  </si>
  <si>
    <t>Творожно-фруктовая запеканка</t>
  </si>
  <si>
    <t>Сеченики из рыбы новые</t>
  </si>
  <si>
    <t>Гренки "Лакомка"</t>
  </si>
  <si>
    <t>Котлета "Нясвиж"</t>
  </si>
  <si>
    <t>Сырники из творога с вареньем</t>
  </si>
  <si>
    <t>Мясные шарики</t>
  </si>
  <si>
    <t>Оладьи "Курочка ряба"</t>
  </si>
  <si>
    <t>Манник "Полосатик" с вареньем</t>
  </si>
  <si>
    <t>Драчена</t>
  </si>
  <si>
    <t xml:space="preserve">Рыба запеченная с овощами и сыром </t>
  </si>
  <si>
    <t>50/50</t>
  </si>
  <si>
    <t>Напиток "Родничок" (в-т 2)</t>
  </si>
  <si>
    <t>Коврижка по-домашнему (В-1)</t>
  </si>
  <si>
    <t>Компот из сухофруктов "Школьный" (курага)</t>
  </si>
  <si>
    <t>Напиток лимонный (апельсиновый) новый</t>
  </si>
  <si>
    <t>Пирог</t>
  </si>
  <si>
    <t>Чай "Школьный"с сахаром</t>
  </si>
  <si>
    <t>Свинина по - сельски</t>
  </si>
  <si>
    <t>Мясо отворное к супу</t>
  </si>
  <si>
    <t>Пицца "Школьная с сыром"</t>
  </si>
  <si>
    <t>Чай "Школьный" с сахаром</t>
  </si>
  <si>
    <t>Мясо отварное к супу</t>
  </si>
  <si>
    <t>Мармелад</t>
  </si>
  <si>
    <t>Вафли</t>
  </si>
  <si>
    <t>Яблоки</t>
  </si>
  <si>
    <t>Бананы</t>
  </si>
  <si>
    <t>Апельсины</t>
  </si>
  <si>
    <t>Рыба в сыре жареная</t>
  </si>
  <si>
    <t>Капуста, тушенная по-домашнему</t>
  </si>
  <si>
    <t>Сметана к капусте</t>
  </si>
  <si>
    <t>Сметана к супу</t>
  </si>
  <si>
    <t>Птица в сыре</t>
  </si>
  <si>
    <t>Картофель отварной</t>
  </si>
  <si>
    <t>Котлета "Школьная"</t>
  </si>
  <si>
    <t>Колбасные изделия в тесте</t>
  </si>
  <si>
    <t>Каша вязкая пшенная</t>
  </si>
  <si>
    <t>Сок в ассортименте</t>
  </si>
  <si>
    <t>Овощи консервированные (порциями) огурцы</t>
  </si>
  <si>
    <t>Салат из белокочаной капусты с зеленым горошком</t>
  </si>
  <si>
    <t>Салат "Минутка"</t>
  </si>
  <si>
    <t>Салат "Солнышко"</t>
  </si>
  <si>
    <t>Салат "Парус"</t>
  </si>
  <si>
    <t>Винегрет с зеленым горошком</t>
  </si>
  <si>
    <t>Рассольник ленинградский</t>
  </si>
  <si>
    <t>Салат витаминный</t>
  </si>
  <si>
    <t>Булочка/пирог</t>
  </si>
  <si>
    <t>Каша вязкая молочная Геркулес</t>
  </si>
  <si>
    <t>Кондитерские изделия (Вафли)</t>
  </si>
  <si>
    <t>Оладьи</t>
  </si>
  <si>
    <t>Щи из свежей капусты со сметаной</t>
  </si>
  <si>
    <t>Борщ с картофелем со сметаной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</si>
</sst>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/>
    <xf numFmtId="1" fontId="5" fillId="2" borderId="2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B14" sqref="B14:G14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</cols>
  <sheetData>
    <row r="1" spans="1:7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8</v>
      </c>
      <c r="C2" s="126"/>
      <c r="D2" s="126"/>
      <c r="E2" s="126"/>
      <c r="F2" s="126"/>
      <c r="G2" s="126"/>
    </row>
    <row r="3" spans="1:7" x14ac:dyDescent="0.25">
      <c r="A3" s="1"/>
      <c r="B3" s="125" t="s">
        <v>9</v>
      </c>
      <c r="C3" s="126"/>
      <c r="D3" s="126"/>
      <c r="E3" s="126"/>
      <c r="F3" s="126"/>
      <c r="G3" s="126"/>
    </row>
    <row r="4" spans="1:7" ht="16.5" customHeight="1" thickBot="1" x14ac:dyDescent="0.3">
      <c r="A4" s="1"/>
      <c r="B4" s="46" t="s">
        <v>89</v>
      </c>
      <c r="C4" s="47">
        <v>50</v>
      </c>
      <c r="D4" s="23">
        <v>4.95</v>
      </c>
      <c r="E4" s="11">
        <v>8.9499999999999993</v>
      </c>
      <c r="F4" s="11">
        <v>0.8</v>
      </c>
      <c r="G4" s="11">
        <v>103.5</v>
      </c>
    </row>
    <row r="5" spans="1:7" ht="17.25" customHeight="1" thickBot="1" x14ac:dyDescent="0.3">
      <c r="A5" s="1"/>
      <c r="B5" s="48" t="s">
        <v>67</v>
      </c>
      <c r="C5" s="47">
        <v>150</v>
      </c>
      <c r="D5" s="11">
        <v>5.0999999999999996</v>
      </c>
      <c r="E5" s="11">
        <v>4.3499999999999996</v>
      </c>
      <c r="F5" s="11">
        <v>30.3</v>
      </c>
      <c r="G5" s="11">
        <v>180</v>
      </c>
    </row>
    <row r="6" spans="1:7" ht="16.5" customHeight="1" thickBot="1" x14ac:dyDescent="0.3">
      <c r="A6" s="1"/>
      <c r="B6" s="108" t="s">
        <v>70</v>
      </c>
      <c r="C6" s="49">
        <v>200</v>
      </c>
      <c r="D6" s="11">
        <v>1.4</v>
      </c>
      <c r="E6" s="11">
        <v>1</v>
      </c>
      <c r="F6" s="23">
        <v>15</v>
      </c>
      <c r="G6" s="23">
        <v>78</v>
      </c>
    </row>
    <row r="7" spans="1:7" ht="16.5" thickBot="1" x14ac:dyDescent="0.3">
      <c r="A7" s="1"/>
      <c r="B7" s="50" t="s">
        <v>72</v>
      </c>
      <c r="C7" s="51">
        <v>40</v>
      </c>
      <c r="D7" s="10">
        <v>5.72</v>
      </c>
      <c r="E7" s="10">
        <v>7.92</v>
      </c>
      <c r="F7" s="10">
        <v>9.7200000000000006</v>
      </c>
      <c r="G7" s="10">
        <v>132.80000000000001</v>
      </c>
    </row>
    <row r="8" spans="1:7" ht="16.5" thickBot="1" x14ac:dyDescent="0.3">
      <c r="A8" s="1"/>
      <c r="B8" s="50"/>
      <c r="C8" s="51"/>
      <c r="D8" s="10"/>
      <c r="E8" s="10"/>
      <c r="F8" s="10"/>
      <c r="G8" s="10"/>
    </row>
    <row r="9" spans="1:7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7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7" x14ac:dyDescent="0.25">
      <c r="A11" s="1"/>
      <c r="B11" s="125" t="s">
        <v>62</v>
      </c>
      <c r="C11" s="135"/>
      <c r="D11" s="135"/>
      <c r="E11" s="135"/>
      <c r="F11" s="136"/>
      <c r="G11" s="1">
        <f>G9*65/G33</f>
        <v>20.722025153176396</v>
      </c>
    </row>
    <row r="12" spans="1:7" x14ac:dyDescent="0.25">
      <c r="A12" s="1"/>
      <c r="B12" s="125" t="s">
        <v>63</v>
      </c>
      <c r="C12" s="135"/>
      <c r="D12" s="135"/>
      <c r="E12" s="135"/>
      <c r="F12" s="136"/>
      <c r="G12" s="1">
        <f>G9*75/G33</f>
        <v>23.910029022895841</v>
      </c>
    </row>
    <row r="13" spans="1:7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7" ht="30" customHeight="1" thickBot="1" x14ac:dyDescent="0.3">
      <c r="A14" s="1"/>
      <c r="B14" s="107" t="s">
        <v>142</v>
      </c>
      <c r="C14" s="49">
        <v>60</v>
      </c>
      <c r="D14" s="12">
        <v>2.8</v>
      </c>
      <c r="E14" s="12">
        <v>0</v>
      </c>
      <c r="F14" s="12">
        <v>1.3</v>
      </c>
      <c r="G14" s="12">
        <v>16</v>
      </c>
    </row>
    <row r="15" spans="1:7" ht="16.5" thickBot="1" x14ac:dyDescent="0.3">
      <c r="A15" s="1"/>
      <c r="B15" s="109" t="s">
        <v>90</v>
      </c>
      <c r="C15" s="49" t="s">
        <v>60</v>
      </c>
      <c r="D15" s="12">
        <v>2</v>
      </c>
      <c r="E15" s="12">
        <v>4.75</v>
      </c>
      <c r="F15" s="12">
        <v>9</v>
      </c>
      <c r="G15" s="12">
        <v>90</v>
      </c>
    </row>
    <row r="16" spans="1:7" ht="16.5" thickBot="1" x14ac:dyDescent="0.3">
      <c r="A16" s="1"/>
      <c r="B16" s="107" t="s">
        <v>126</v>
      </c>
      <c r="C16" s="53">
        <v>25</v>
      </c>
      <c r="D16" s="12">
        <v>28.4</v>
      </c>
      <c r="E16" s="25">
        <v>4.4000000000000004</v>
      </c>
      <c r="F16" s="12">
        <v>0.7</v>
      </c>
      <c r="G16" s="12">
        <v>156</v>
      </c>
    </row>
    <row r="17" spans="1:7" ht="16.5" thickBot="1" x14ac:dyDescent="0.3">
      <c r="A17" s="1"/>
      <c r="B17" s="107" t="s">
        <v>91</v>
      </c>
      <c r="C17" s="49" t="s">
        <v>58</v>
      </c>
      <c r="D17" s="12">
        <v>18.87</v>
      </c>
      <c r="E17" s="12">
        <v>6.8</v>
      </c>
      <c r="F17" s="12">
        <v>29.07</v>
      </c>
      <c r="G17" s="12">
        <v>251.6</v>
      </c>
    </row>
    <row r="18" spans="1:7" ht="16.5" thickBot="1" x14ac:dyDescent="0.3">
      <c r="A18" s="1"/>
      <c r="B18" s="107" t="s">
        <v>116</v>
      </c>
      <c r="C18" s="54">
        <v>200</v>
      </c>
      <c r="D18" s="11">
        <v>0.2</v>
      </c>
      <c r="E18" s="11"/>
      <c r="F18" s="11">
        <v>12.2</v>
      </c>
      <c r="G18" s="11">
        <v>48.2</v>
      </c>
    </row>
    <row r="19" spans="1:7" ht="16.5" thickBot="1" x14ac:dyDescent="0.3">
      <c r="A19" s="1"/>
      <c r="B19" s="55" t="s">
        <v>59</v>
      </c>
      <c r="C19" s="51">
        <v>30</v>
      </c>
      <c r="D19" s="10">
        <v>1.98</v>
      </c>
      <c r="E19" s="10">
        <v>0.36</v>
      </c>
      <c r="F19" s="10">
        <v>10.26</v>
      </c>
      <c r="G19" s="10">
        <v>54.3</v>
      </c>
    </row>
    <row r="20" spans="1:7" ht="16.5" thickBot="1" x14ac:dyDescent="0.3">
      <c r="A20" s="1"/>
      <c r="B20" s="56" t="s">
        <v>68</v>
      </c>
      <c r="C20" s="49">
        <v>30</v>
      </c>
      <c r="D20" s="12">
        <v>2.2799999999999998</v>
      </c>
      <c r="E20" s="12">
        <v>0.27</v>
      </c>
      <c r="F20" s="12">
        <v>14.01</v>
      </c>
      <c r="G20" s="12">
        <v>69.3</v>
      </c>
    </row>
    <row r="21" spans="1:7" x14ac:dyDescent="0.25">
      <c r="A21" s="1"/>
      <c r="B21" s="3" t="s">
        <v>10</v>
      </c>
      <c r="C21" s="1"/>
      <c r="D21" s="1">
        <f>SUM(D14:D20)</f>
        <v>56.529999999999994</v>
      </c>
      <c r="E21" s="1">
        <f>SUM(E14:E20)</f>
        <v>16.579999999999998</v>
      </c>
      <c r="F21" s="1">
        <f>SUM(F14:F20)</f>
        <v>76.539999999999992</v>
      </c>
      <c r="G21" s="1">
        <f>SUM(G14:G20)</f>
        <v>685.4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0.29329559525915444</v>
      </c>
      <c r="F22" s="1">
        <f>F21/D21</f>
        <v>1.3539713426499205</v>
      </c>
      <c r="G22" s="1"/>
    </row>
    <row r="23" spans="1:7" x14ac:dyDescent="0.25">
      <c r="A23" s="1"/>
      <c r="B23" s="125" t="s">
        <v>62</v>
      </c>
      <c r="C23" s="135"/>
      <c r="D23" s="135"/>
      <c r="E23" s="135"/>
      <c r="F23" s="136"/>
      <c r="G23" s="1">
        <f>G21*65/G33</f>
        <v>28.733311834891971</v>
      </c>
    </row>
    <row r="24" spans="1:7" x14ac:dyDescent="0.25">
      <c r="A24" s="1"/>
      <c r="B24" s="125" t="s">
        <v>63</v>
      </c>
      <c r="C24" s="135"/>
      <c r="D24" s="135"/>
      <c r="E24" s="135"/>
      <c r="F24" s="136"/>
      <c r="G24" s="1">
        <f>G21*75/G33</f>
        <v>33.153821347952274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7"/>
      <c r="B26" s="56" t="s">
        <v>69</v>
      </c>
      <c r="C26" s="53">
        <v>50</v>
      </c>
      <c r="D26" s="24">
        <v>2.8</v>
      </c>
      <c r="E26" s="24">
        <v>4.4000000000000004</v>
      </c>
      <c r="F26" s="24">
        <v>28.05</v>
      </c>
      <c r="G26" s="24">
        <v>156</v>
      </c>
    </row>
    <row r="27" spans="1:7" ht="15.75" x14ac:dyDescent="0.25">
      <c r="A27" s="17"/>
      <c r="B27" s="56" t="s">
        <v>85</v>
      </c>
      <c r="C27" s="57">
        <v>200</v>
      </c>
      <c r="D27" s="37">
        <v>4.2</v>
      </c>
      <c r="E27" s="38">
        <v>4</v>
      </c>
      <c r="F27" s="38">
        <v>18</v>
      </c>
      <c r="G27" s="37">
        <v>124.8</v>
      </c>
    </row>
    <row r="28" spans="1:7" ht="16.5" thickBot="1" x14ac:dyDescent="0.3">
      <c r="A28" s="17"/>
      <c r="B28" s="56" t="s">
        <v>129</v>
      </c>
      <c r="C28" s="57">
        <v>200</v>
      </c>
      <c r="D28" s="11">
        <v>0.8</v>
      </c>
      <c r="E28" s="11">
        <v>0.8</v>
      </c>
      <c r="F28" s="11">
        <v>29.4</v>
      </c>
      <c r="G28" s="11">
        <v>90</v>
      </c>
    </row>
    <row r="29" spans="1:7" x14ac:dyDescent="0.25">
      <c r="A29" s="1"/>
      <c r="B29" s="3" t="s">
        <v>10</v>
      </c>
      <c r="C29" s="1"/>
      <c r="D29" s="1">
        <f>SUM(D26:D28)</f>
        <v>7.8</v>
      </c>
      <c r="E29" s="1">
        <f>SUM(E26:E28)</f>
        <v>9.2000000000000011</v>
      </c>
      <c r="F29" s="1">
        <f>SUM(F26:F28)</f>
        <v>75.449999999999989</v>
      </c>
      <c r="G29" s="1">
        <f>SUM(G26:G28)</f>
        <v>370.8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1.1794871794871797</v>
      </c>
      <c r="F30" s="1">
        <f>F29/D29</f>
        <v>9.6730769230769216</v>
      </c>
      <c r="G30" s="1"/>
    </row>
    <row r="31" spans="1:7" x14ac:dyDescent="0.25">
      <c r="A31" s="1"/>
      <c r="B31" s="125" t="s">
        <v>45</v>
      </c>
      <c r="C31" s="135"/>
      <c r="D31" s="135"/>
      <c r="E31" s="135"/>
      <c r="F31" s="136"/>
      <c r="G31" s="1">
        <f>G29*65/G33</f>
        <v>15.544663011931634</v>
      </c>
    </row>
    <row r="32" spans="1:7" x14ac:dyDescent="0.25">
      <c r="A32" s="1"/>
      <c r="B32" s="125" t="s">
        <v>46</v>
      </c>
      <c r="C32" s="135"/>
      <c r="D32" s="135"/>
      <c r="E32" s="135"/>
      <c r="F32" s="136"/>
      <c r="G32" s="1">
        <f>G29*75/G33</f>
        <v>17.936149629151888</v>
      </c>
    </row>
    <row r="33" spans="1:7" x14ac:dyDescent="0.25">
      <c r="A33" s="1"/>
      <c r="B33" s="3" t="s">
        <v>14</v>
      </c>
      <c r="C33" s="1"/>
      <c r="D33" s="1">
        <f>D9+D21+D29</f>
        <v>81.499999999999986</v>
      </c>
      <c r="E33" s="1">
        <f>E9+E21+E29</f>
        <v>48</v>
      </c>
      <c r="F33" s="1">
        <f>F9+F21+F29</f>
        <v>207.80999999999997</v>
      </c>
      <c r="G33" s="1">
        <f>G9+G21+G29</f>
        <v>1550.5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0.58895705521472408</v>
      </c>
      <c r="F35" s="1">
        <f>F33/D33</f>
        <v>2.5498159509202454</v>
      </c>
      <c r="G35" s="1"/>
    </row>
    <row r="36" spans="1:7" x14ac:dyDescent="0.25">
      <c r="A36" s="1"/>
      <c r="B36" s="127" t="s">
        <v>16</v>
      </c>
      <c r="C36" s="128"/>
      <c r="D36" s="128"/>
      <c r="E36" s="128"/>
      <c r="F36" s="129"/>
      <c r="G36" s="133">
        <f>G33*100/2100</f>
        <v>73.833333333333329</v>
      </c>
    </row>
    <row r="37" spans="1:7" x14ac:dyDescent="0.25">
      <c r="A37" s="1"/>
      <c r="B37" s="130"/>
      <c r="C37" s="131"/>
      <c r="D37" s="131"/>
      <c r="E37" s="131"/>
      <c r="F37" s="132"/>
      <c r="G37" s="134"/>
    </row>
    <row r="38" spans="1:7" x14ac:dyDescent="0.25">
      <c r="A38" s="1"/>
      <c r="B38" s="127" t="s">
        <v>15</v>
      </c>
      <c r="C38" s="128"/>
      <c r="D38" s="128"/>
      <c r="E38" s="128"/>
      <c r="F38" s="129"/>
      <c r="G38" s="133">
        <f>G33*100/2300</f>
        <v>67.413043478260875</v>
      </c>
    </row>
    <row r="39" spans="1:7" x14ac:dyDescent="0.25">
      <c r="A39" s="1"/>
      <c r="B39" s="130"/>
      <c r="C39" s="131"/>
      <c r="D39" s="131"/>
      <c r="E39" s="131"/>
      <c r="F39" s="132"/>
      <c r="G39" s="134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49</v>
      </c>
      <c r="C43" s="1"/>
      <c r="D43" s="1">
        <f>D33*D42</f>
        <v>325.99999999999994</v>
      </c>
      <c r="E43" s="1">
        <f>E33*E42</f>
        <v>432</v>
      </c>
      <c r="F43" s="1">
        <f>F33*F42</f>
        <v>831.2399999999999</v>
      </c>
      <c r="G43" s="1"/>
    </row>
    <row r="44" spans="1:7" x14ac:dyDescent="0.25">
      <c r="A44" s="1"/>
      <c r="B44" s="3" t="s">
        <v>50</v>
      </c>
      <c r="C44" s="1"/>
      <c r="D44" s="1">
        <f>D43+E43+F43</f>
        <v>1589.2399999999998</v>
      </c>
      <c r="E44" s="1"/>
      <c r="F44" s="1"/>
      <c r="G44" s="1"/>
    </row>
    <row r="45" spans="1:7" ht="30" x14ac:dyDescent="0.25">
      <c r="B45" s="4" t="s">
        <v>51</v>
      </c>
      <c r="C45" s="1"/>
      <c r="D45" s="1">
        <f>D43*100/D44</f>
        <v>20.512949585965618</v>
      </c>
      <c r="E45" s="1">
        <f>E43*100/D44</f>
        <v>27.182804359316407</v>
      </c>
      <c r="F45" s="1">
        <f>F43*100/D44</f>
        <v>52.304246054717979</v>
      </c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</sheetData>
  <mergeCells count="12">
    <mergeCell ref="B2:G2"/>
    <mergeCell ref="B3:G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9"/>
  <sheetViews>
    <sheetView tabSelected="1" workbookViewId="0">
      <selection activeCell="B14" sqref="B14:G14"/>
    </sheetView>
  </sheetViews>
  <sheetFormatPr defaultRowHeight="15" x14ac:dyDescent="0.25"/>
  <cols>
    <col min="1" max="1" width="4.7109375" customWidth="1"/>
    <col min="2" max="2" width="35.42578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25</v>
      </c>
      <c r="C2" s="135"/>
      <c r="D2" s="135"/>
      <c r="E2" s="135"/>
      <c r="F2" s="135"/>
      <c r="G2" s="135"/>
    </row>
    <row r="3" spans="1:7" x14ac:dyDescent="0.25">
      <c r="A3" s="1"/>
      <c r="B3" s="125" t="s">
        <v>9</v>
      </c>
      <c r="C3" s="135"/>
      <c r="D3" s="135"/>
      <c r="E3" s="135"/>
      <c r="F3" s="135"/>
      <c r="G3" s="135"/>
    </row>
    <row r="4" spans="1:7" ht="18.75" customHeight="1" thickBot="1" x14ac:dyDescent="0.3">
      <c r="A4" s="1"/>
      <c r="B4" s="113" t="s">
        <v>113</v>
      </c>
      <c r="C4" s="49">
        <v>100</v>
      </c>
      <c r="D4" s="11">
        <v>11.1</v>
      </c>
      <c r="E4" s="11">
        <v>14.9</v>
      </c>
      <c r="F4" s="11">
        <v>5.6</v>
      </c>
      <c r="G4" s="11">
        <v>200</v>
      </c>
    </row>
    <row r="5" spans="1:7" ht="16.5" thickBot="1" x14ac:dyDescent="0.3">
      <c r="A5" s="1"/>
      <c r="B5" s="107" t="s">
        <v>125</v>
      </c>
      <c r="C5" s="79">
        <v>200</v>
      </c>
      <c r="D5" s="11">
        <v>0.2</v>
      </c>
      <c r="E5" s="11">
        <v>0.06</v>
      </c>
      <c r="F5" s="11">
        <v>13</v>
      </c>
      <c r="G5" s="11">
        <v>53.4</v>
      </c>
    </row>
    <row r="6" spans="1:7" ht="16.5" thickBot="1" x14ac:dyDescent="0.3">
      <c r="A6" s="27"/>
      <c r="B6" s="107" t="s">
        <v>81</v>
      </c>
      <c r="C6" s="79">
        <v>45</v>
      </c>
      <c r="D6" s="28">
        <v>5.8</v>
      </c>
      <c r="E6" s="28">
        <v>7.5</v>
      </c>
      <c r="F6" s="28">
        <v>7.2</v>
      </c>
      <c r="G6" s="28">
        <v>119.7</v>
      </c>
    </row>
    <row r="7" spans="1:7" ht="16.5" thickBot="1" x14ac:dyDescent="0.3">
      <c r="A7" s="27"/>
      <c r="B7" s="55" t="s">
        <v>59</v>
      </c>
      <c r="C7" s="79">
        <v>30</v>
      </c>
      <c r="D7" s="10">
        <v>1.98</v>
      </c>
      <c r="E7" s="10">
        <v>0.36</v>
      </c>
      <c r="F7" s="10">
        <v>10.26</v>
      </c>
      <c r="G7" s="10">
        <v>54.3</v>
      </c>
    </row>
    <row r="8" spans="1:7" x14ac:dyDescent="0.25">
      <c r="A8" s="1"/>
      <c r="B8" s="3" t="s">
        <v>10</v>
      </c>
      <c r="C8" s="1"/>
      <c r="D8" s="1">
        <f>SUM(D4:D7)</f>
        <v>19.079999999999998</v>
      </c>
      <c r="E8" s="1">
        <f>SUM(E4:E7)</f>
        <v>22.82</v>
      </c>
      <c r="F8" s="1">
        <f>SUM(F4:F7)</f>
        <v>36.06</v>
      </c>
      <c r="G8" s="1">
        <f>SUM(G4:G7)</f>
        <v>427.40000000000003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1.1960167714884697</v>
      </c>
      <c r="F9" s="1">
        <f>F8/D8</f>
        <v>1.8899371069182394</v>
      </c>
      <c r="G9" s="1"/>
    </row>
    <row r="10" spans="1:7" x14ac:dyDescent="0.25">
      <c r="A10" s="1"/>
      <c r="B10" s="125" t="s">
        <v>62</v>
      </c>
      <c r="C10" s="135"/>
      <c r="D10" s="135"/>
      <c r="E10" s="135"/>
      <c r="F10" s="136"/>
      <c r="G10" s="1">
        <f>G8*65/G32</f>
        <v>16.327358213341171</v>
      </c>
    </row>
    <row r="11" spans="1:7" x14ac:dyDescent="0.25">
      <c r="A11" s="1"/>
      <c r="B11" s="125" t="s">
        <v>63</v>
      </c>
      <c r="C11" s="135"/>
      <c r="D11" s="135"/>
      <c r="E11" s="135"/>
      <c r="F11" s="136"/>
      <c r="G11" s="1">
        <f>G8*75/G32</f>
        <v>18.839259476932121</v>
      </c>
    </row>
    <row r="12" spans="1:7" ht="15.75" thickBot="1" x14ac:dyDescent="0.3">
      <c r="A12" s="1"/>
      <c r="B12" s="7" t="s">
        <v>12</v>
      </c>
      <c r="C12" s="8"/>
      <c r="D12" s="8"/>
      <c r="E12" s="8"/>
      <c r="F12" s="8"/>
      <c r="G12" s="8"/>
    </row>
    <row r="13" spans="1:7" ht="26.25" customHeight="1" thickBot="1" x14ac:dyDescent="0.3">
      <c r="A13" s="1"/>
      <c r="B13" s="107" t="s">
        <v>142</v>
      </c>
      <c r="C13" s="49">
        <v>60</v>
      </c>
      <c r="D13" s="12">
        <v>2.8</v>
      </c>
      <c r="E13" s="12">
        <v>0</v>
      </c>
      <c r="F13" s="12">
        <v>1.3</v>
      </c>
      <c r="G13" s="12">
        <v>16</v>
      </c>
    </row>
    <row r="14" spans="1:7" ht="32.25" thickBot="1" x14ac:dyDescent="0.3">
      <c r="A14" s="1"/>
      <c r="B14" s="108" t="s">
        <v>155</v>
      </c>
      <c r="C14" s="49" t="s">
        <v>71</v>
      </c>
      <c r="D14" s="12">
        <v>2.25</v>
      </c>
      <c r="E14" s="12">
        <v>6.25</v>
      </c>
      <c r="F14" s="12">
        <v>14.25</v>
      </c>
      <c r="G14" s="12">
        <v>122.5</v>
      </c>
    </row>
    <row r="15" spans="1:7" ht="33" customHeight="1" thickBot="1" x14ac:dyDescent="0.3">
      <c r="A15" s="1"/>
      <c r="B15" s="108" t="s">
        <v>114</v>
      </c>
      <c r="C15" s="62">
        <v>70</v>
      </c>
      <c r="D15" s="12">
        <v>9.1</v>
      </c>
      <c r="E15" s="12">
        <v>10.29</v>
      </c>
      <c r="F15" s="12">
        <v>2.59</v>
      </c>
      <c r="G15" s="12">
        <v>139.4</v>
      </c>
    </row>
    <row r="16" spans="1:7" ht="16.5" thickBot="1" x14ac:dyDescent="0.3">
      <c r="A16" s="1"/>
      <c r="B16" s="108" t="s">
        <v>76</v>
      </c>
      <c r="C16" s="57">
        <v>150</v>
      </c>
      <c r="D16" s="11">
        <v>3</v>
      </c>
      <c r="E16" s="11">
        <v>9.75</v>
      </c>
      <c r="F16" s="11">
        <v>23.7</v>
      </c>
      <c r="G16" s="11">
        <v>195.9</v>
      </c>
    </row>
    <row r="17" spans="1:7" ht="16.5" thickBot="1" x14ac:dyDescent="0.3">
      <c r="A17" s="1"/>
      <c r="B17" s="112" t="s">
        <v>141</v>
      </c>
      <c r="C17" s="119">
        <v>200</v>
      </c>
      <c r="D17" s="106">
        <v>0.6</v>
      </c>
      <c r="E17" s="106">
        <v>0.2</v>
      </c>
      <c r="F17" s="106">
        <v>20</v>
      </c>
      <c r="G17" s="106">
        <v>90</v>
      </c>
    </row>
    <row r="18" spans="1:7" ht="16.5" thickBot="1" x14ac:dyDescent="0.3">
      <c r="A18" s="1"/>
      <c r="B18" s="55" t="s">
        <v>59</v>
      </c>
      <c r="C18" s="80">
        <v>30</v>
      </c>
      <c r="D18" s="11">
        <v>1.98</v>
      </c>
      <c r="E18" s="11">
        <v>0.36</v>
      </c>
      <c r="F18" s="11">
        <v>10.26</v>
      </c>
      <c r="G18" s="11">
        <v>54.3</v>
      </c>
    </row>
    <row r="19" spans="1:7" ht="16.5" thickBot="1" x14ac:dyDescent="0.3">
      <c r="A19" s="1"/>
      <c r="B19" s="56" t="s">
        <v>128</v>
      </c>
      <c r="C19" s="81">
        <v>40</v>
      </c>
      <c r="D19" s="12">
        <v>1.28</v>
      </c>
      <c r="E19" s="12">
        <v>1.1200000000000001</v>
      </c>
      <c r="F19" s="12">
        <v>32.04</v>
      </c>
      <c r="G19" s="12">
        <v>145</v>
      </c>
    </row>
    <row r="20" spans="1:7" x14ac:dyDescent="0.25">
      <c r="A20" s="1"/>
      <c r="B20" s="3" t="s">
        <v>10</v>
      </c>
      <c r="C20" s="1"/>
      <c r="D20" s="1">
        <f>SUM(D13:D19)</f>
        <v>21.01</v>
      </c>
      <c r="E20" s="1">
        <f>SUM(E13:E19)</f>
        <v>27.97</v>
      </c>
      <c r="F20" s="1">
        <f>SUM(F13:F19)</f>
        <v>104.14000000000001</v>
      </c>
      <c r="G20" s="1">
        <f>SUM(G13:G19)</f>
        <v>763.09999999999991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1.3312708234174202</v>
      </c>
      <c r="F21" s="1">
        <f>F20/D20</f>
        <v>4.9566872917658262</v>
      </c>
      <c r="G21" s="1"/>
    </row>
    <row r="22" spans="1:7" x14ac:dyDescent="0.25">
      <c r="A22" s="1"/>
      <c r="B22" s="125" t="s">
        <v>62</v>
      </c>
      <c r="C22" s="135"/>
      <c r="D22" s="135"/>
      <c r="E22" s="135"/>
      <c r="F22" s="136"/>
      <c r="G22" s="1">
        <f>G20*65/G32</f>
        <v>29.151630913899496</v>
      </c>
    </row>
    <row r="23" spans="1:7" x14ac:dyDescent="0.25">
      <c r="A23" s="1"/>
      <c r="B23" s="125" t="s">
        <v>63</v>
      </c>
      <c r="C23" s="135"/>
      <c r="D23" s="135"/>
      <c r="E23" s="135"/>
      <c r="F23" s="136"/>
      <c r="G23" s="1">
        <f>G20*75/G32</f>
        <v>33.636497208345574</v>
      </c>
    </row>
    <row r="24" spans="1:7" x14ac:dyDescent="0.25">
      <c r="A24" s="1"/>
      <c r="B24" s="7" t="s">
        <v>13</v>
      </c>
      <c r="C24" s="8"/>
      <c r="D24" s="8"/>
      <c r="E24" s="8"/>
      <c r="F24" s="8"/>
      <c r="G24" s="8"/>
    </row>
    <row r="25" spans="1:7" ht="15.75" x14ac:dyDescent="0.25">
      <c r="A25" s="1"/>
      <c r="B25" s="111" t="s">
        <v>153</v>
      </c>
      <c r="C25" s="49" t="s">
        <v>57</v>
      </c>
      <c r="D25" s="98">
        <v>6.9</v>
      </c>
      <c r="E25" s="97">
        <v>6.5</v>
      </c>
      <c r="F25" s="97">
        <v>42.4</v>
      </c>
      <c r="G25" s="97">
        <v>255</v>
      </c>
    </row>
    <row r="26" spans="1:7" ht="16.5" thickBot="1" x14ac:dyDescent="0.3">
      <c r="A26" s="1"/>
      <c r="B26" s="111" t="s">
        <v>78</v>
      </c>
      <c r="C26" s="54">
        <v>200</v>
      </c>
      <c r="D26" s="11">
        <v>3.6</v>
      </c>
      <c r="E26" s="11">
        <v>2.8</v>
      </c>
      <c r="F26" s="11">
        <v>17.600000000000001</v>
      </c>
      <c r="G26" s="23">
        <v>196</v>
      </c>
    </row>
    <row r="27" spans="1:7" ht="15.75" x14ac:dyDescent="0.25">
      <c r="A27" s="1"/>
      <c r="B27" s="56" t="s">
        <v>131</v>
      </c>
      <c r="C27" s="47">
        <v>150</v>
      </c>
      <c r="D27" s="26">
        <v>1.35</v>
      </c>
      <c r="E27" s="31">
        <v>0.3</v>
      </c>
      <c r="F27" s="26">
        <v>12.15</v>
      </c>
      <c r="G27" s="31">
        <v>60</v>
      </c>
    </row>
    <row r="28" spans="1:7" x14ac:dyDescent="0.25">
      <c r="A28" s="1"/>
      <c r="B28" s="3" t="s">
        <v>10</v>
      </c>
      <c r="C28" s="1"/>
      <c r="D28" s="1">
        <f>SUM(D25:D27)</f>
        <v>11.85</v>
      </c>
      <c r="E28" s="1">
        <f>SUM(E25:E27)</f>
        <v>9.6000000000000014</v>
      </c>
      <c r="F28" s="1">
        <f>SUM(F25:F27)</f>
        <v>72.150000000000006</v>
      </c>
      <c r="G28" s="1">
        <f>SUM(G25:G27)</f>
        <v>511</v>
      </c>
    </row>
    <row r="29" spans="1:7" ht="15" customHeight="1" x14ac:dyDescent="0.25">
      <c r="A29" s="1"/>
      <c r="B29" s="3" t="s">
        <v>11</v>
      </c>
      <c r="C29" s="1"/>
      <c r="D29" s="1">
        <v>1</v>
      </c>
      <c r="E29" s="1">
        <f>E28/D28</f>
        <v>0.81012658227848111</v>
      </c>
      <c r="F29" s="1">
        <f>F28/D28</f>
        <v>6.0886075949367093</v>
      </c>
      <c r="G29" s="1"/>
    </row>
    <row r="30" spans="1:7" ht="15" customHeight="1" x14ac:dyDescent="0.25">
      <c r="A30" s="1"/>
      <c r="B30" s="125" t="s">
        <v>62</v>
      </c>
      <c r="C30" s="135"/>
      <c r="D30" s="135"/>
      <c r="E30" s="135"/>
      <c r="F30" s="136"/>
      <c r="G30" s="1">
        <f>G28*65/G32</f>
        <v>19.52101087275933</v>
      </c>
    </row>
    <row r="31" spans="1:7" ht="15" customHeight="1" x14ac:dyDescent="0.25">
      <c r="A31" s="1"/>
      <c r="B31" s="125" t="s">
        <v>63</v>
      </c>
      <c r="C31" s="135"/>
      <c r="D31" s="135"/>
      <c r="E31" s="135"/>
      <c r="F31" s="136"/>
      <c r="G31" s="1">
        <f>G28*75/G32</f>
        <v>22.524243314722305</v>
      </c>
    </row>
    <row r="32" spans="1:7" ht="15" customHeight="1" x14ac:dyDescent="0.25">
      <c r="A32" s="1"/>
      <c r="B32" s="3" t="s">
        <v>14</v>
      </c>
      <c r="C32" s="1"/>
      <c r="D32" s="1">
        <f>D8+D20+D28</f>
        <v>51.940000000000005</v>
      </c>
      <c r="E32" s="1">
        <f>E8+E20+E28</f>
        <v>60.39</v>
      </c>
      <c r="F32" s="1">
        <f>F8+F20+F28</f>
        <v>212.35000000000002</v>
      </c>
      <c r="G32" s="1">
        <f>G8+G20+G28</f>
        <v>1701.5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1.1626877165960723</v>
      </c>
      <c r="F34" s="1">
        <f>F32/D32</f>
        <v>4.0883711975356185</v>
      </c>
      <c r="G34" s="1"/>
    </row>
    <row r="35" spans="1:7" x14ac:dyDescent="0.25">
      <c r="A35" s="1"/>
      <c r="B35" s="127" t="s">
        <v>16</v>
      </c>
      <c r="C35" s="128"/>
      <c r="D35" s="128"/>
      <c r="E35" s="128"/>
      <c r="F35" s="129"/>
      <c r="G35" s="133">
        <f>G32*100/2100</f>
        <v>81.023809523809518</v>
      </c>
    </row>
    <row r="36" spans="1:7" x14ac:dyDescent="0.25">
      <c r="A36" s="1"/>
      <c r="B36" s="130"/>
      <c r="C36" s="131"/>
      <c r="D36" s="131"/>
      <c r="E36" s="131"/>
      <c r="F36" s="132"/>
      <c r="G36" s="134"/>
    </row>
    <row r="37" spans="1:7" x14ac:dyDescent="0.25">
      <c r="A37" s="1"/>
      <c r="B37" s="127" t="s">
        <v>15</v>
      </c>
      <c r="C37" s="128"/>
      <c r="D37" s="128"/>
      <c r="E37" s="128"/>
      <c r="F37" s="129"/>
      <c r="G37" s="133">
        <f>G32*100/2300</f>
        <v>73.978260869565219</v>
      </c>
    </row>
    <row r="38" spans="1:7" x14ac:dyDescent="0.25">
      <c r="A38" s="1"/>
      <c r="B38" s="130"/>
      <c r="C38" s="131"/>
      <c r="D38" s="131"/>
      <c r="E38" s="131"/>
      <c r="F38" s="132"/>
      <c r="G38" s="134"/>
    </row>
    <row r="39" spans="1:7" x14ac:dyDescent="0.25">
      <c r="A39" s="1"/>
      <c r="B39" s="3" t="s">
        <v>47</v>
      </c>
      <c r="C39" s="3"/>
      <c r="D39" s="3"/>
      <c r="E39" s="3"/>
      <c r="F39" s="3"/>
      <c r="G39" s="3"/>
    </row>
    <row r="40" spans="1:7" x14ac:dyDescent="0.25">
      <c r="A40" s="1"/>
      <c r="B40" s="3" t="s">
        <v>48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49</v>
      </c>
      <c r="C41" s="1"/>
      <c r="D41" s="1">
        <f>D32*D40</f>
        <v>207.76000000000002</v>
      </c>
      <c r="E41" s="1">
        <f>E32*E40</f>
        <v>543.51</v>
      </c>
      <c r="F41" s="1">
        <f>F32*F40</f>
        <v>849.40000000000009</v>
      </c>
      <c r="G41" s="1"/>
    </row>
    <row r="42" spans="1:7" x14ac:dyDescent="0.25">
      <c r="A42" s="1"/>
      <c r="B42" s="3" t="s">
        <v>50</v>
      </c>
      <c r="C42" s="1"/>
      <c r="D42" s="1">
        <f>D41+E41+F41</f>
        <v>1600.67</v>
      </c>
      <c r="E42" s="1"/>
      <c r="F42" s="1"/>
      <c r="G42" s="1"/>
    </row>
    <row r="43" spans="1:7" ht="30" x14ac:dyDescent="0.25">
      <c r="A43" s="1"/>
      <c r="B43" s="4" t="s">
        <v>51</v>
      </c>
      <c r="C43" s="1"/>
      <c r="D43" s="1">
        <f>D41*100/D42</f>
        <v>12.97956480723697</v>
      </c>
      <c r="E43" s="1">
        <f>E41*100/D42</f>
        <v>33.955156278308458</v>
      </c>
      <c r="F43" s="1">
        <f>F41*100/D42</f>
        <v>53.065278914454581</v>
      </c>
      <c r="G43" s="1"/>
    </row>
    <row r="44" spans="1:7" ht="30" x14ac:dyDescent="0.25">
      <c r="A44" s="1"/>
      <c r="B44" s="4" t="s">
        <v>52</v>
      </c>
      <c r="C44" s="1"/>
      <c r="D44" s="3" t="s">
        <v>53</v>
      </c>
      <c r="E44" s="3" t="s">
        <v>54</v>
      </c>
      <c r="F44" s="3" t="s">
        <v>55</v>
      </c>
      <c r="G44" s="1"/>
    </row>
    <row r="47" spans="1:7" ht="15" customHeight="1" x14ac:dyDescent="0.25"/>
    <row r="49" ht="15" customHeight="1" x14ac:dyDescent="0.25"/>
  </sheetData>
  <mergeCells count="12">
    <mergeCell ref="B37:F38"/>
    <mergeCell ref="G37:G38"/>
    <mergeCell ref="B23:F23"/>
    <mergeCell ref="B30:F30"/>
    <mergeCell ref="B31:F31"/>
    <mergeCell ref="B35:F36"/>
    <mergeCell ref="G35:G36"/>
    <mergeCell ref="B22:F22"/>
    <mergeCell ref="B2:G2"/>
    <mergeCell ref="B3:G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8"/>
  <sheetViews>
    <sheetView topLeftCell="B1" workbookViewId="0">
      <selection activeCell="F14" sqref="F14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37" t="s">
        <v>26</v>
      </c>
      <c r="B1" s="138"/>
      <c r="C1" s="138"/>
      <c r="D1" s="138"/>
      <c r="E1" s="138"/>
      <c r="F1" s="138"/>
      <c r="G1" s="138"/>
      <c r="H1" s="139"/>
    </row>
    <row r="2" spans="1:8" x14ac:dyDescent="0.25">
      <c r="A2" s="140"/>
      <c r="B2" s="141"/>
      <c r="C2" s="141"/>
      <c r="D2" s="141"/>
      <c r="E2" s="141"/>
      <c r="F2" s="141"/>
      <c r="G2" s="141"/>
      <c r="H2" s="142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27</v>
      </c>
      <c r="C4" s="1"/>
      <c r="D4" s="1">
        <v>81.5</v>
      </c>
      <c r="E4" s="1">
        <v>48</v>
      </c>
      <c r="F4" s="1">
        <v>207.81</v>
      </c>
      <c r="G4" s="43">
        <v>1550.8</v>
      </c>
      <c r="H4" s="1"/>
    </row>
    <row r="5" spans="1:8" x14ac:dyDescent="0.25">
      <c r="A5" s="1"/>
      <c r="B5" s="3" t="s">
        <v>28</v>
      </c>
      <c r="C5" s="1"/>
      <c r="D5" s="1">
        <v>86.85</v>
      </c>
      <c r="E5" s="1">
        <v>52.36</v>
      </c>
      <c r="F5" s="1">
        <v>224.84</v>
      </c>
      <c r="G5" s="1">
        <v>1605.81</v>
      </c>
      <c r="H5" s="1"/>
    </row>
    <row r="6" spans="1:8" x14ac:dyDescent="0.25">
      <c r="A6" s="1"/>
      <c r="B6" s="3" t="s">
        <v>29</v>
      </c>
      <c r="C6" s="1"/>
      <c r="D6" s="1">
        <v>50.15</v>
      </c>
      <c r="E6" s="1">
        <v>48.6</v>
      </c>
      <c r="F6" s="1">
        <v>220.01</v>
      </c>
      <c r="G6" s="43">
        <v>1528.3</v>
      </c>
      <c r="H6" s="1"/>
    </row>
    <row r="7" spans="1:8" x14ac:dyDescent="0.25">
      <c r="A7" s="1"/>
      <c r="B7" s="3" t="s">
        <v>30</v>
      </c>
      <c r="C7" s="1"/>
      <c r="D7" s="1">
        <v>55.66</v>
      </c>
      <c r="E7" s="1">
        <v>46.16</v>
      </c>
      <c r="F7" s="1">
        <v>237.77</v>
      </c>
      <c r="G7" s="43">
        <v>1567.62</v>
      </c>
      <c r="H7" s="1"/>
    </row>
    <row r="8" spans="1:8" x14ac:dyDescent="0.25">
      <c r="A8" s="1"/>
      <c r="B8" s="3" t="s">
        <v>31</v>
      </c>
      <c r="C8" s="1"/>
      <c r="D8" s="1">
        <v>54.32</v>
      </c>
      <c r="E8" s="1">
        <v>63.89</v>
      </c>
      <c r="F8" s="1">
        <v>232.12</v>
      </c>
      <c r="G8" s="1">
        <v>1513.16</v>
      </c>
      <c r="H8" s="1"/>
    </row>
    <row r="9" spans="1:8" x14ac:dyDescent="0.25">
      <c r="A9" s="1"/>
      <c r="B9" s="3" t="s">
        <v>32</v>
      </c>
      <c r="C9" s="1"/>
      <c r="D9" s="1">
        <v>53.99</v>
      </c>
      <c r="E9" s="1">
        <v>78.290000000000006</v>
      </c>
      <c r="F9" s="1">
        <v>230.25</v>
      </c>
      <c r="G9" s="1">
        <v>1787.36</v>
      </c>
      <c r="H9" s="1"/>
    </row>
    <row r="10" spans="1:8" x14ac:dyDescent="0.25">
      <c r="A10" s="1"/>
      <c r="B10" s="3" t="s">
        <v>33</v>
      </c>
      <c r="C10" s="1"/>
      <c r="D10" s="1">
        <v>75.77</v>
      </c>
      <c r="E10" s="1">
        <v>53.78</v>
      </c>
      <c r="F10" s="1">
        <v>213.21</v>
      </c>
      <c r="G10" s="1">
        <v>1608.16</v>
      </c>
      <c r="H10" s="1"/>
    </row>
    <row r="11" spans="1:8" x14ac:dyDescent="0.25">
      <c r="A11" s="1"/>
      <c r="B11" s="3" t="s">
        <v>34</v>
      </c>
      <c r="C11" s="1"/>
      <c r="D11" s="1">
        <v>50.11</v>
      </c>
      <c r="E11" s="1">
        <v>69.06</v>
      </c>
      <c r="F11" s="1">
        <v>196.28</v>
      </c>
      <c r="G11" s="1">
        <v>1686.41</v>
      </c>
      <c r="H11" s="1"/>
    </row>
    <row r="12" spans="1:8" x14ac:dyDescent="0.25">
      <c r="A12" s="1"/>
      <c r="B12" s="3" t="s">
        <v>35</v>
      </c>
      <c r="C12" s="1"/>
      <c r="D12" s="1">
        <v>84.45</v>
      </c>
      <c r="E12" s="1">
        <v>53.5</v>
      </c>
      <c r="F12" s="1">
        <v>198.16</v>
      </c>
      <c r="G12" s="1">
        <v>1561.46</v>
      </c>
      <c r="H12" s="1"/>
    </row>
    <row r="13" spans="1:8" x14ac:dyDescent="0.25">
      <c r="A13" s="1"/>
      <c r="B13" s="3" t="s">
        <v>36</v>
      </c>
      <c r="C13" s="1"/>
      <c r="D13" s="1">
        <v>48.42</v>
      </c>
      <c r="E13" s="1">
        <v>58.19</v>
      </c>
      <c r="F13" s="1">
        <v>193.65</v>
      </c>
      <c r="G13" s="43">
        <v>1594.93</v>
      </c>
      <c r="H13" s="1"/>
    </row>
    <row r="14" spans="1:8" x14ac:dyDescent="0.25">
      <c r="A14" s="1"/>
      <c r="B14" s="3" t="s">
        <v>37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38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39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40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44</v>
      </c>
      <c r="C19" s="1"/>
      <c r="D19" s="1">
        <f>SUM(D4:D17)</f>
        <v>641.21999999999991</v>
      </c>
      <c r="E19" s="1">
        <f>SUM(E4:E17)</f>
        <v>571.83000000000015</v>
      </c>
      <c r="F19" s="1">
        <f>SUM(F4:F17)</f>
        <v>2154.1</v>
      </c>
      <c r="G19" s="1">
        <f>SUM(G4:G17)</f>
        <v>16004.009999999998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41</v>
      </c>
      <c r="C21" s="1"/>
      <c r="D21" s="133">
        <f>D19/D24</f>
        <v>64.121999999999986</v>
      </c>
      <c r="E21" s="133">
        <f t="shared" ref="E21:G21" si="0">E19/E24</f>
        <v>57.183000000000014</v>
      </c>
      <c r="F21" s="133">
        <f t="shared" si="0"/>
        <v>215.41</v>
      </c>
      <c r="G21" s="133">
        <f t="shared" si="0"/>
        <v>1600.4009999999998</v>
      </c>
      <c r="H21" s="1"/>
    </row>
    <row r="22" spans="1:8" x14ac:dyDescent="0.25">
      <c r="A22" s="1"/>
      <c r="B22" s="1"/>
      <c r="C22" s="1"/>
      <c r="D22" s="134"/>
      <c r="E22" s="134"/>
      <c r="F22" s="134"/>
      <c r="G22" s="13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56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0.89178441096659533</v>
      </c>
      <c r="F26" s="1">
        <f>F21/D21</f>
        <v>3.3593774367611746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47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48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49</v>
      </c>
      <c r="C32" s="1"/>
      <c r="D32" s="1">
        <f>D19*D30</f>
        <v>2564.8799999999997</v>
      </c>
      <c r="E32" s="1">
        <f t="shared" ref="E32:F32" si="1">E19*E30</f>
        <v>5146.4700000000012</v>
      </c>
      <c r="F32" s="1">
        <f t="shared" si="1"/>
        <v>8616.4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50</v>
      </c>
      <c r="C34" s="1"/>
      <c r="D34" s="1">
        <f>D32+E32+F32</f>
        <v>16327.75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51</v>
      </c>
      <c r="C36" s="1"/>
      <c r="D36" s="1">
        <f>D32*100/D34</f>
        <v>15.708716755217344</v>
      </c>
      <c r="E36" s="1">
        <f>E32*100/D34</f>
        <v>31.519774616833313</v>
      </c>
      <c r="F36" s="1">
        <f>F32*100/D34</f>
        <v>52.771508627949352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52</v>
      </c>
      <c r="C38" s="1"/>
      <c r="D38" s="3" t="s">
        <v>53</v>
      </c>
      <c r="E38" s="3" t="s">
        <v>54</v>
      </c>
      <c r="F38" s="3" t="s">
        <v>55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"/>
  <sheetViews>
    <sheetView workbookViewId="0">
      <selection activeCell="F12" sqref="F12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37" t="s">
        <v>42</v>
      </c>
      <c r="B1" s="138"/>
      <c r="C1" s="138"/>
      <c r="D1" s="138"/>
      <c r="E1" s="138"/>
      <c r="F1" s="138"/>
      <c r="G1" s="138"/>
      <c r="H1" s="139"/>
    </row>
    <row r="2" spans="1:8" x14ac:dyDescent="0.25">
      <c r="A2" s="140"/>
      <c r="B2" s="141"/>
      <c r="C2" s="141"/>
      <c r="D2" s="141"/>
      <c r="E2" s="141"/>
      <c r="F2" s="141"/>
      <c r="G2" s="141"/>
      <c r="H2" s="142"/>
    </row>
    <row r="3" spans="1:8" ht="30" x14ac:dyDescent="0.25">
      <c r="A3" s="1"/>
      <c r="B3" s="125"/>
      <c r="C3" s="144"/>
      <c r="D3" s="3" t="s">
        <v>43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27</v>
      </c>
      <c r="C4" s="1"/>
      <c r="D4" s="1">
        <v>23.9</v>
      </c>
      <c r="E4" s="1">
        <v>33.1</v>
      </c>
      <c r="F4" s="1">
        <v>17.93</v>
      </c>
      <c r="G4" s="1"/>
      <c r="H4" s="1"/>
    </row>
    <row r="5" spans="1:8" x14ac:dyDescent="0.25">
      <c r="A5" s="1"/>
      <c r="B5" s="3" t="s">
        <v>28</v>
      </c>
      <c r="C5" s="1"/>
      <c r="D5" s="1">
        <v>15.47</v>
      </c>
      <c r="E5" s="1">
        <v>34.92</v>
      </c>
      <c r="F5" s="1">
        <v>16.66</v>
      </c>
      <c r="G5" s="1"/>
      <c r="H5" s="1"/>
    </row>
    <row r="6" spans="1:8" x14ac:dyDescent="0.25">
      <c r="A6" s="1"/>
      <c r="B6" s="3" t="s">
        <v>29</v>
      </c>
      <c r="C6" s="1"/>
      <c r="D6" s="1">
        <v>24.49</v>
      </c>
      <c r="E6" s="1">
        <v>25.27</v>
      </c>
      <c r="F6" s="1">
        <v>17.559999999999999</v>
      </c>
      <c r="G6" s="1"/>
      <c r="H6" s="1"/>
    </row>
    <row r="7" spans="1:8" x14ac:dyDescent="0.25">
      <c r="A7" s="1"/>
      <c r="B7" s="3" t="s">
        <v>30</v>
      </c>
      <c r="C7" s="1"/>
      <c r="D7" s="1">
        <v>21.25</v>
      </c>
      <c r="E7" s="1">
        <v>34.67</v>
      </c>
      <c r="F7" s="1">
        <v>16.52</v>
      </c>
      <c r="G7" s="1"/>
      <c r="H7" s="1"/>
    </row>
    <row r="8" spans="1:8" x14ac:dyDescent="0.25">
      <c r="A8" s="1"/>
      <c r="B8" s="3" t="s">
        <v>31</v>
      </c>
      <c r="C8" s="1"/>
      <c r="D8" s="1">
        <v>21.51</v>
      </c>
      <c r="E8" s="1">
        <v>31.34</v>
      </c>
      <c r="F8" s="1">
        <v>15.01</v>
      </c>
      <c r="G8" s="1"/>
      <c r="H8" s="1"/>
    </row>
    <row r="9" spans="1:8" x14ac:dyDescent="0.25">
      <c r="A9" s="1"/>
      <c r="B9" s="3" t="s">
        <v>32</v>
      </c>
      <c r="C9" s="1"/>
      <c r="D9" s="1">
        <v>18.87</v>
      </c>
      <c r="E9" s="1">
        <v>34.51</v>
      </c>
      <c r="F9" s="1">
        <v>13.39</v>
      </c>
      <c r="G9" s="1"/>
      <c r="H9" s="1"/>
    </row>
    <row r="10" spans="1:8" x14ac:dyDescent="0.25">
      <c r="A10" s="1"/>
      <c r="B10" s="3" t="s">
        <v>33</v>
      </c>
      <c r="C10" s="1"/>
      <c r="D10" s="1">
        <v>22.56</v>
      </c>
      <c r="E10" s="1">
        <v>30.44</v>
      </c>
      <c r="F10" s="1">
        <v>16.04</v>
      </c>
      <c r="G10" s="1"/>
      <c r="H10" s="1"/>
    </row>
    <row r="11" spans="1:8" x14ac:dyDescent="0.25">
      <c r="A11" s="1"/>
      <c r="B11" s="3" t="s">
        <v>34</v>
      </c>
      <c r="C11" s="1"/>
      <c r="D11" s="1">
        <v>20.010000000000002</v>
      </c>
      <c r="E11" s="1">
        <v>30.65</v>
      </c>
      <c r="F11" s="1">
        <v>16.989999999999998</v>
      </c>
      <c r="G11" s="1"/>
      <c r="H11" s="1"/>
    </row>
    <row r="12" spans="1:8" x14ac:dyDescent="0.25">
      <c r="A12" s="1"/>
      <c r="B12" s="3" t="s">
        <v>35</v>
      </c>
      <c r="C12" s="1"/>
      <c r="D12" s="1">
        <v>19.510000000000002</v>
      </c>
      <c r="E12" s="1">
        <v>34.51</v>
      </c>
      <c r="F12" s="1">
        <v>18.170000000000002</v>
      </c>
      <c r="G12" s="1"/>
      <c r="H12" s="1"/>
    </row>
    <row r="13" spans="1:8" x14ac:dyDescent="0.25">
      <c r="A13" s="1"/>
      <c r="B13" s="3" t="s">
        <v>36</v>
      </c>
      <c r="C13" s="1"/>
      <c r="D13" s="1">
        <v>20.09</v>
      </c>
      <c r="E13" s="1">
        <v>35.17</v>
      </c>
      <c r="F13" s="1">
        <v>17.09</v>
      </c>
      <c r="G13" s="1"/>
      <c r="H13" s="1"/>
    </row>
    <row r="14" spans="1:8" x14ac:dyDescent="0.25">
      <c r="A14" s="1"/>
      <c r="B14" s="3" t="s">
        <v>37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38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39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40</v>
      </c>
      <c r="C17" s="1"/>
      <c r="D17" s="1"/>
      <c r="E17" s="1"/>
      <c r="F17" s="1"/>
      <c r="G17" s="1"/>
      <c r="H17" s="1"/>
    </row>
    <row r="18" spans="1:8" x14ac:dyDescent="0.25">
      <c r="A18" s="1"/>
      <c r="B18" s="143"/>
      <c r="C18" s="144"/>
      <c r="D18" s="1"/>
      <c r="E18" s="1"/>
      <c r="F18" s="1"/>
      <c r="G18" s="1"/>
      <c r="H18" s="1"/>
    </row>
    <row r="19" spans="1:8" x14ac:dyDescent="0.25">
      <c r="A19" s="1"/>
      <c r="B19" s="1" t="s">
        <v>44</v>
      </c>
      <c r="C19" s="1"/>
      <c r="D19" s="1">
        <f>SUM(D4:D17)</f>
        <v>207.66</v>
      </c>
      <c r="E19" s="1">
        <f>SUM(E4:E17)</f>
        <v>324.58000000000004</v>
      </c>
      <c r="F19" s="1">
        <f>SUM(F4:F17)</f>
        <v>165.36000000000004</v>
      </c>
      <c r="G19" s="1"/>
      <c r="H19" s="1"/>
    </row>
    <row r="20" spans="1:8" x14ac:dyDescent="0.25">
      <c r="A20" s="1"/>
      <c r="B20" s="143"/>
      <c r="C20" s="144"/>
      <c r="D20" s="1"/>
      <c r="E20" s="1"/>
      <c r="F20" s="1"/>
      <c r="G20" s="1"/>
      <c r="H20" s="1"/>
    </row>
    <row r="21" spans="1:8" x14ac:dyDescent="0.25">
      <c r="A21" s="1"/>
      <c r="B21" s="3" t="s">
        <v>41</v>
      </c>
      <c r="C21" s="1"/>
      <c r="D21" s="133">
        <f>D19/D24</f>
        <v>20.765999999999998</v>
      </c>
      <c r="E21" s="133">
        <f t="shared" ref="E21:F21" si="0">E19/E24</f>
        <v>32.458000000000006</v>
      </c>
      <c r="F21" s="133">
        <f t="shared" si="0"/>
        <v>16.536000000000005</v>
      </c>
      <c r="G21" s="133"/>
      <c r="H21" s="1"/>
    </row>
    <row r="22" spans="1:8" x14ac:dyDescent="0.25">
      <c r="A22" s="1"/>
      <c r="B22" s="1"/>
      <c r="C22" s="1"/>
      <c r="D22" s="134"/>
      <c r="E22" s="134"/>
      <c r="F22" s="134"/>
      <c r="G22" s="13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56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43"/>
      <c r="C25" s="144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workbookViewId="0">
      <selection activeCell="B12" sqref="B12:G12"/>
    </sheetView>
  </sheetViews>
  <sheetFormatPr defaultRowHeight="15" x14ac:dyDescent="0.25"/>
  <cols>
    <col min="1" max="1" width="4.28515625" customWidth="1"/>
    <col min="2" max="2" width="37.1406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29.25" customHeight="1" thickBot="1" x14ac:dyDescent="0.3">
      <c r="A4" s="1"/>
      <c r="B4" s="107" t="s">
        <v>92</v>
      </c>
      <c r="C4" s="59" t="s">
        <v>57</v>
      </c>
      <c r="D4" s="12">
        <v>14</v>
      </c>
      <c r="E4" s="12">
        <v>7.4</v>
      </c>
      <c r="F4" s="12">
        <v>16.899999999999999</v>
      </c>
      <c r="G4" s="12">
        <v>186</v>
      </c>
    </row>
    <row r="5" spans="1:7" ht="14.25" customHeight="1" thickBot="1" x14ac:dyDescent="0.3">
      <c r="A5" s="1"/>
      <c r="B5" s="107" t="s">
        <v>93</v>
      </c>
      <c r="C5" s="47">
        <v>200</v>
      </c>
      <c r="D5" s="12">
        <v>0.46</v>
      </c>
      <c r="E5" s="25">
        <v>0.1</v>
      </c>
      <c r="F5" s="12">
        <v>22.9</v>
      </c>
      <c r="G5" s="25">
        <v>93.32</v>
      </c>
    </row>
    <row r="6" spans="1:7" ht="15.75" customHeight="1" x14ac:dyDescent="0.25">
      <c r="A6" s="1"/>
      <c r="B6" s="110" t="s">
        <v>150</v>
      </c>
      <c r="C6" s="60">
        <v>50</v>
      </c>
      <c r="D6" s="95">
        <v>1.6</v>
      </c>
      <c r="E6" s="95">
        <v>0.3</v>
      </c>
      <c r="F6" s="95">
        <v>11</v>
      </c>
      <c r="G6" s="95">
        <v>52</v>
      </c>
    </row>
    <row r="7" spans="1:7" x14ac:dyDescent="0.25">
      <c r="A7" s="1"/>
      <c r="B7" s="3" t="s">
        <v>10</v>
      </c>
      <c r="C7" s="1"/>
      <c r="D7" s="1">
        <f>SUM(D4:D6)</f>
        <v>16.060000000000002</v>
      </c>
      <c r="E7" s="1">
        <f>SUM(E4:E6)</f>
        <v>7.8</v>
      </c>
      <c r="F7" s="1">
        <f>SUM(F4:F6)</f>
        <v>50.8</v>
      </c>
      <c r="G7" s="1">
        <f>SUM(G4:G6)</f>
        <v>331.32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0.48567870485678699</v>
      </c>
      <c r="F8" s="1">
        <f>F7/D7</f>
        <v>3.1631382316313816</v>
      </c>
      <c r="G8" s="1"/>
    </row>
    <row r="9" spans="1:7" x14ac:dyDescent="0.25">
      <c r="A9" s="1"/>
      <c r="B9" s="125" t="s">
        <v>64</v>
      </c>
      <c r="C9" s="135"/>
      <c r="D9" s="135"/>
      <c r="E9" s="135"/>
      <c r="F9" s="136"/>
      <c r="G9" s="1">
        <f>G7*65/G32</f>
        <v>13.411175668354289</v>
      </c>
    </row>
    <row r="10" spans="1:7" x14ac:dyDescent="0.25">
      <c r="A10" s="1"/>
      <c r="B10" s="125" t="s">
        <v>63</v>
      </c>
      <c r="C10" s="135"/>
      <c r="D10" s="135"/>
      <c r="E10" s="135"/>
      <c r="F10" s="136"/>
      <c r="G10" s="1">
        <f>G7*75/G32</f>
        <v>15.474433463485719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08" t="s">
        <v>143</v>
      </c>
      <c r="C12" s="49">
        <v>100</v>
      </c>
      <c r="D12" s="12">
        <v>3.5</v>
      </c>
      <c r="E12" s="12">
        <v>8.6</v>
      </c>
      <c r="F12" s="12">
        <v>3.9</v>
      </c>
      <c r="G12" s="25">
        <v>108</v>
      </c>
    </row>
    <row r="13" spans="1:7" ht="16.5" thickBot="1" x14ac:dyDescent="0.3">
      <c r="A13" s="1"/>
      <c r="B13" s="108" t="s">
        <v>94</v>
      </c>
      <c r="C13" s="61">
        <v>250</v>
      </c>
      <c r="D13" s="12">
        <v>5.75</v>
      </c>
      <c r="E13" s="12">
        <v>4.5</v>
      </c>
      <c r="F13" s="12">
        <v>20.25</v>
      </c>
      <c r="G13" s="12">
        <v>145</v>
      </c>
    </row>
    <row r="14" spans="1:7" ht="16.5" thickBot="1" x14ac:dyDescent="0.3">
      <c r="A14" s="1"/>
      <c r="B14" s="111" t="s">
        <v>126</v>
      </c>
      <c r="C14" s="62">
        <v>25</v>
      </c>
      <c r="D14" s="44">
        <v>28.4</v>
      </c>
      <c r="E14" s="44">
        <v>4.4000000000000004</v>
      </c>
      <c r="F14" s="44">
        <v>0.7</v>
      </c>
      <c r="G14" s="44">
        <v>156</v>
      </c>
    </row>
    <row r="15" spans="1:7" ht="16.5" thickBot="1" x14ac:dyDescent="0.3">
      <c r="A15" s="1"/>
      <c r="B15" s="108" t="s">
        <v>65</v>
      </c>
      <c r="C15" s="63">
        <v>200</v>
      </c>
      <c r="D15" s="11">
        <v>3.15</v>
      </c>
      <c r="E15" s="11">
        <v>4.95</v>
      </c>
      <c r="F15" s="11">
        <v>20.100000000000001</v>
      </c>
      <c r="G15" s="11">
        <v>138</v>
      </c>
    </row>
    <row r="16" spans="1:7" ht="16.5" thickBot="1" x14ac:dyDescent="0.3">
      <c r="A16" s="1"/>
      <c r="B16" s="108" t="s">
        <v>132</v>
      </c>
      <c r="C16" s="62">
        <v>60</v>
      </c>
      <c r="D16" s="96">
        <v>12.06</v>
      </c>
      <c r="E16" s="96">
        <v>8.4</v>
      </c>
      <c r="F16" s="96">
        <v>22.8</v>
      </c>
      <c r="G16" s="96">
        <v>124.2</v>
      </c>
    </row>
    <row r="17" spans="1:7" ht="32.25" thickBot="1" x14ac:dyDescent="0.3">
      <c r="A17" s="1"/>
      <c r="B17" s="107" t="s">
        <v>118</v>
      </c>
      <c r="C17" s="57">
        <v>200</v>
      </c>
      <c r="D17" s="12">
        <v>0.6</v>
      </c>
      <c r="E17" s="12"/>
      <c r="F17" s="12">
        <v>16.399999999999999</v>
      </c>
      <c r="G17" s="12">
        <v>68</v>
      </c>
    </row>
    <row r="18" spans="1:7" ht="16.5" thickBot="1" x14ac:dyDescent="0.3">
      <c r="A18" s="1"/>
      <c r="B18" s="56" t="s">
        <v>59</v>
      </c>
      <c r="C18" s="57">
        <v>30</v>
      </c>
      <c r="D18" s="12">
        <v>1.98</v>
      </c>
      <c r="E18" s="12">
        <v>0.36</v>
      </c>
      <c r="F18" s="12">
        <v>10.26</v>
      </c>
      <c r="G18" s="12">
        <v>54.3</v>
      </c>
    </row>
    <row r="19" spans="1:7" ht="16.5" thickBot="1" x14ac:dyDescent="0.3">
      <c r="A19" s="1"/>
      <c r="B19" s="56" t="s">
        <v>68</v>
      </c>
      <c r="C19" s="47">
        <v>30</v>
      </c>
      <c r="D19" s="10">
        <v>2.2799999999999998</v>
      </c>
      <c r="E19" s="10">
        <v>0.27</v>
      </c>
      <c r="F19" s="10">
        <v>14.01</v>
      </c>
      <c r="G19" s="10">
        <v>69.3</v>
      </c>
    </row>
    <row r="20" spans="1:7" x14ac:dyDescent="0.25">
      <c r="A20" s="1"/>
      <c r="B20" s="3" t="s">
        <v>10</v>
      </c>
      <c r="C20" s="1"/>
      <c r="D20" s="1">
        <f>SUM(D12:D19)</f>
        <v>57.72</v>
      </c>
      <c r="E20" s="1">
        <f>SUM(E12:E19)</f>
        <v>31.48</v>
      </c>
      <c r="F20" s="1">
        <f>SUM(F12:F19)</f>
        <v>108.42000000000002</v>
      </c>
      <c r="G20" s="1">
        <f>SUM(G12:G19)</f>
        <v>862.8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0.54539154539154544</v>
      </c>
      <c r="F21" s="1">
        <f>F20/D20</f>
        <v>1.8783783783783787</v>
      </c>
      <c r="G21" s="1"/>
    </row>
    <row r="22" spans="1:7" x14ac:dyDescent="0.25">
      <c r="A22" s="1"/>
      <c r="B22" s="125" t="s">
        <v>62</v>
      </c>
      <c r="C22" s="135"/>
      <c r="D22" s="135"/>
      <c r="E22" s="135"/>
      <c r="F22" s="136"/>
      <c r="G22" s="1">
        <f>G20*65/G32</f>
        <v>34.924430661161658</v>
      </c>
    </row>
    <row r="23" spans="1:7" x14ac:dyDescent="0.25">
      <c r="A23" s="1"/>
      <c r="B23" s="125" t="s">
        <v>63</v>
      </c>
      <c r="C23" s="135"/>
      <c r="D23" s="135"/>
      <c r="E23" s="135"/>
      <c r="F23" s="136"/>
      <c r="G23" s="1">
        <f>G20*75/G32</f>
        <v>40.29741999364807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112" t="s">
        <v>95</v>
      </c>
      <c r="C25" s="49">
        <v>105</v>
      </c>
      <c r="D25" s="97">
        <v>10.62</v>
      </c>
      <c r="E25" s="97">
        <v>12.93</v>
      </c>
      <c r="F25" s="97">
        <v>20.12</v>
      </c>
      <c r="G25" s="97">
        <v>220.19</v>
      </c>
    </row>
    <row r="26" spans="1:7" ht="32.25" thickBot="1" x14ac:dyDescent="0.3">
      <c r="A26" s="1"/>
      <c r="B26" s="112" t="s">
        <v>119</v>
      </c>
      <c r="C26" s="65">
        <v>200</v>
      </c>
      <c r="D26" s="11">
        <v>0.2</v>
      </c>
      <c r="E26" s="11"/>
      <c r="F26" s="11">
        <v>14</v>
      </c>
      <c r="G26" s="11">
        <v>58</v>
      </c>
    </row>
    <row r="27" spans="1:7" ht="15.75" x14ac:dyDescent="0.25">
      <c r="A27" s="1"/>
      <c r="B27" s="64" t="s">
        <v>130</v>
      </c>
      <c r="C27" s="65">
        <v>150</v>
      </c>
      <c r="D27" s="26">
        <v>2.25</v>
      </c>
      <c r="E27" s="26">
        <v>0.15</v>
      </c>
      <c r="F27" s="26">
        <v>31.5</v>
      </c>
      <c r="G27" s="26">
        <v>133.5</v>
      </c>
    </row>
    <row r="28" spans="1:7" x14ac:dyDescent="0.25">
      <c r="A28" s="1"/>
      <c r="B28" s="3" t="s">
        <v>10</v>
      </c>
      <c r="C28" s="1"/>
      <c r="D28" s="1">
        <f>SUM(D25:D27)</f>
        <v>13.069999999999999</v>
      </c>
      <c r="E28" s="1">
        <f>SUM(E25:E27)</f>
        <v>13.08</v>
      </c>
      <c r="F28" s="1">
        <f>SUM(F25:F27)</f>
        <v>65.62</v>
      </c>
      <c r="G28" s="1">
        <f>SUM(G25:G27)</f>
        <v>411.69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1.0007651109410867</v>
      </c>
      <c r="F29" s="1">
        <f>F28/D28</f>
        <v>5.0206579954093353</v>
      </c>
      <c r="G29" s="1"/>
    </row>
    <row r="30" spans="1:7" x14ac:dyDescent="0.25">
      <c r="A30" s="1"/>
      <c r="B30" s="125" t="s">
        <v>62</v>
      </c>
      <c r="C30" s="135"/>
      <c r="D30" s="135"/>
      <c r="E30" s="135"/>
      <c r="F30" s="136"/>
      <c r="G30" s="1">
        <f>G28*65/G32</f>
        <v>16.664393670484053</v>
      </c>
    </row>
    <row r="31" spans="1:7" x14ac:dyDescent="0.25">
      <c r="A31" s="1"/>
      <c r="B31" s="125" t="s">
        <v>63</v>
      </c>
      <c r="C31" s="135"/>
      <c r="D31" s="135"/>
      <c r="E31" s="135"/>
      <c r="F31" s="136"/>
      <c r="G31" s="1">
        <f>G28*75/G32</f>
        <v>19.228146542866217</v>
      </c>
    </row>
    <row r="32" spans="1:7" x14ac:dyDescent="0.25">
      <c r="A32" s="1"/>
      <c r="B32" s="3" t="s">
        <v>14</v>
      </c>
      <c r="C32" s="1"/>
      <c r="D32" s="1">
        <f>D7+D20+D28</f>
        <v>86.85</v>
      </c>
      <c r="E32" s="1">
        <f>E7+E20+E28</f>
        <v>52.36</v>
      </c>
      <c r="F32" s="1">
        <f>F7+F20+F28</f>
        <v>224.84000000000003</v>
      </c>
      <c r="G32" s="1">
        <f>G7+G20+G28</f>
        <v>1605.81</v>
      </c>
    </row>
    <row r="33" spans="1:7" x14ac:dyDescent="0.25">
      <c r="A33" s="1"/>
      <c r="B33" s="3" t="s">
        <v>11</v>
      </c>
      <c r="C33" s="1"/>
      <c r="D33" s="1">
        <v>1</v>
      </c>
      <c r="E33" s="1">
        <f>E32/D32</f>
        <v>0.60287852619458837</v>
      </c>
      <c r="F33" s="1">
        <f>F32/D32</f>
        <v>2.5888313183649978</v>
      </c>
      <c r="G33" s="1"/>
    </row>
    <row r="34" spans="1:7" x14ac:dyDescent="0.25">
      <c r="A34" s="1"/>
      <c r="B34" s="127" t="s">
        <v>16</v>
      </c>
      <c r="C34" s="128"/>
      <c r="D34" s="128"/>
      <c r="E34" s="128"/>
      <c r="F34" s="129"/>
      <c r="G34" s="133">
        <f>G32*100/2100</f>
        <v>76.467142857142861</v>
      </c>
    </row>
    <row r="35" spans="1:7" x14ac:dyDescent="0.25">
      <c r="A35" s="1"/>
      <c r="B35" s="130"/>
      <c r="C35" s="131"/>
      <c r="D35" s="131"/>
      <c r="E35" s="131"/>
      <c r="F35" s="132"/>
      <c r="G35" s="134"/>
    </row>
    <row r="36" spans="1:7" x14ac:dyDescent="0.25">
      <c r="A36" s="1"/>
      <c r="B36" s="127" t="s">
        <v>15</v>
      </c>
      <c r="C36" s="128"/>
      <c r="D36" s="128"/>
      <c r="E36" s="128"/>
      <c r="F36" s="129"/>
      <c r="G36" s="133">
        <f>G32*100/2300</f>
        <v>69.817826086956515</v>
      </c>
    </row>
    <row r="37" spans="1:7" x14ac:dyDescent="0.25">
      <c r="A37" s="1"/>
      <c r="B37" s="130"/>
      <c r="C37" s="131"/>
      <c r="D37" s="131"/>
      <c r="E37" s="131"/>
      <c r="F37" s="132"/>
      <c r="G37" s="134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3" t="s">
        <v>47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/>
      <c r="C42" s="1"/>
      <c r="D42" s="1"/>
      <c r="E42" s="1"/>
      <c r="F42" s="1"/>
      <c r="G42" s="1"/>
    </row>
    <row r="43" spans="1:7" x14ac:dyDescent="0.25">
      <c r="A43" s="1"/>
      <c r="B43" s="3" t="s">
        <v>49</v>
      </c>
      <c r="C43" s="1"/>
      <c r="D43" s="1">
        <f>D32*D41</f>
        <v>347.4</v>
      </c>
      <c r="E43" s="1">
        <f>E32*E41</f>
        <v>471.24</v>
      </c>
      <c r="F43" s="1">
        <f>F32*F41</f>
        <v>899.36000000000013</v>
      </c>
      <c r="G43" s="1"/>
    </row>
    <row r="44" spans="1:7" x14ac:dyDescent="0.25">
      <c r="A44" s="1"/>
      <c r="B44" s="3"/>
      <c r="C44" s="1"/>
      <c r="D44" s="1"/>
      <c r="E44" s="1"/>
      <c r="F44" s="1"/>
      <c r="G44" s="1"/>
    </row>
    <row r="45" spans="1:7" x14ac:dyDescent="0.25">
      <c r="A45" s="1"/>
      <c r="B45" s="3" t="s">
        <v>50</v>
      </c>
      <c r="C45" s="1"/>
      <c r="D45" s="1">
        <f>D43+E43+F43</f>
        <v>1718</v>
      </c>
      <c r="E45" s="1"/>
      <c r="F45" s="1"/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x14ac:dyDescent="0.25">
      <c r="A47" s="1"/>
      <c r="B47" s="4" t="s">
        <v>51</v>
      </c>
      <c r="C47" s="1"/>
      <c r="D47" s="1">
        <f>D43*100/D45</f>
        <v>20.221187427240977</v>
      </c>
      <c r="E47" s="1">
        <f>E43*100/D45</f>
        <v>27.429569266589056</v>
      </c>
      <c r="F47" s="1">
        <f>F43*100/D45</f>
        <v>52.349243306169974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ht="30" x14ac:dyDescent="0.25">
      <c r="A49" s="1"/>
      <c r="B49" s="4" t="s">
        <v>52</v>
      </c>
      <c r="C49" s="1"/>
      <c r="D49" s="3" t="s">
        <v>53</v>
      </c>
      <c r="E49" s="3" t="s">
        <v>54</v>
      </c>
      <c r="F49" s="3" t="s">
        <v>55</v>
      </c>
      <c r="G49" s="1"/>
    </row>
    <row r="51" spans="1:7" ht="15" customHeight="1" x14ac:dyDescent="0.25"/>
    <row r="53" spans="1:7" ht="15" customHeight="1" x14ac:dyDescent="0.25"/>
  </sheetData>
  <mergeCells count="10">
    <mergeCell ref="B31:F31"/>
    <mergeCell ref="B34:F35"/>
    <mergeCell ref="G34:G35"/>
    <mergeCell ref="B36:F37"/>
    <mergeCell ref="G36:G37"/>
    <mergeCell ref="B9:F9"/>
    <mergeCell ref="B10:F10"/>
    <mergeCell ref="B22:F22"/>
    <mergeCell ref="B23:F23"/>
    <mergeCell ref="B30:F30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workbookViewId="0">
      <selection activeCell="E20" sqref="E20"/>
    </sheetView>
  </sheetViews>
  <sheetFormatPr defaultRowHeight="15" x14ac:dyDescent="0.25"/>
  <cols>
    <col min="1" max="1" width="4.7109375" customWidth="1"/>
    <col min="2" max="2" width="35.855468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113" t="s">
        <v>96</v>
      </c>
      <c r="C4" s="62">
        <v>50</v>
      </c>
      <c r="D4" s="97">
        <v>9.75</v>
      </c>
      <c r="E4" s="97">
        <v>3.95</v>
      </c>
      <c r="F4" s="97">
        <v>1.73</v>
      </c>
      <c r="G4" s="97">
        <v>82.3</v>
      </c>
    </row>
    <row r="5" spans="1:7" ht="21.75" customHeight="1" thickBot="1" x14ac:dyDescent="0.3">
      <c r="A5" s="1"/>
      <c r="B5" s="113" t="s">
        <v>97</v>
      </c>
      <c r="C5" s="49">
        <v>150</v>
      </c>
      <c r="D5" s="11">
        <v>3.45</v>
      </c>
      <c r="E5" s="11">
        <v>4.2</v>
      </c>
      <c r="F5" s="23">
        <v>36.299999999999997</v>
      </c>
      <c r="G5" s="23">
        <v>196.5</v>
      </c>
    </row>
    <row r="6" spans="1:7" ht="16.5" thickBot="1" x14ac:dyDescent="0.3">
      <c r="A6" s="1"/>
      <c r="B6" s="107" t="s">
        <v>78</v>
      </c>
      <c r="C6" s="49">
        <v>200</v>
      </c>
      <c r="D6" s="12">
        <v>3.6</v>
      </c>
      <c r="E6" s="12">
        <v>2.8</v>
      </c>
      <c r="F6" s="25">
        <v>17.600000000000001</v>
      </c>
      <c r="G6" s="25">
        <v>110</v>
      </c>
    </row>
    <row r="7" spans="1:7" ht="21.75" customHeight="1" thickBot="1" x14ac:dyDescent="0.3">
      <c r="A7" s="1"/>
      <c r="B7" s="66" t="s">
        <v>59</v>
      </c>
      <c r="C7" s="49">
        <v>30</v>
      </c>
      <c r="D7" s="12">
        <v>1.98</v>
      </c>
      <c r="E7" s="12">
        <v>0.36</v>
      </c>
      <c r="F7" s="12">
        <v>10.26</v>
      </c>
      <c r="G7" s="12">
        <v>54.3</v>
      </c>
    </row>
    <row r="8" spans="1:7" ht="16.5" thickBot="1" x14ac:dyDescent="0.3">
      <c r="A8" s="1"/>
      <c r="B8" s="55" t="s">
        <v>72</v>
      </c>
      <c r="C8" s="67">
        <v>40</v>
      </c>
      <c r="D8" s="10">
        <v>5.72</v>
      </c>
      <c r="E8" s="10">
        <v>7.92</v>
      </c>
      <c r="F8" s="10">
        <v>9.7200000000000006</v>
      </c>
      <c r="G8" s="10">
        <v>132.80000000000001</v>
      </c>
    </row>
    <row r="9" spans="1:7" ht="15.75" x14ac:dyDescent="0.25">
      <c r="A9" s="1"/>
      <c r="B9" s="56" t="s">
        <v>10</v>
      </c>
      <c r="C9" s="68"/>
      <c r="D9" s="1">
        <f>SUM(D4:D8)</f>
        <v>24.5</v>
      </c>
      <c r="E9" s="1">
        <f>SUM(E4:E8)</f>
        <v>19.229999999999997</v>
      </c>
      <c r="F9" s="1">
        <f>SUM(F4:F8)</f>
        <v>75.61</v>
      </c>
      <c r="G9" s="39">
        <f>SUM(G4:G8)</f>
        <v>575.90000000000009</v>
      </c>
    </row>
    <row r="10" spans="1:7" x14ac:dyDescent="0.25">
      <c r="A10" s="1"/>
      <c r="B10" s="3" t="s">
        <v>11</v>
      </c>
      <c r="C10" s="1"/>
      <c r="D10" s="1">
        <v>1</v>
      </c>
      <c r="E10" s="1">
        <f>E9/D9</f>
        <v>0.78489795918367333</v>
      </c>
      <c r="F10" s="1">
        <f>F9/D9</f>
        <v>3.0861224489795918</v>
      </c>
      <c r="G10" s="1"/>
    </row>
    <row r="11" spans="1:7" x14ac:dyDescent="0.25">
      <c r="A11" s="1"/>
      <c r="B11" s="125" t="s">
        <v>62</v>
      </c>
      <c r="C11" s="135"/>
      <c r="D11" s="135"/>
      <c r="E11" s="135"/>
      <c r="F11" s="136"/>
      <c r="G11" s="1">
        <f>G9*65/G34</f>
        <v>21.977302616128885</v>
      </c>
    </row>
    <row r="12" spans="1:7" x14ac:dyDescent="0.25">
      <c r="A12" s="1"/>
      <c r="B12" s="125" t="s">
        <v>63</v>
      </c>
      <c r="C12" s="135"/>
      <c r="D12" s="135"/>
      <c r="E12" s="135"/>
      <c r="F12" s="136"/>
      <c r="G12" s="1">
        <f>G9*75/G34</f>
        <v>25.358426095533328</v>
      </c>
    </row>
    <row r="13" spans="1:7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7" ht="16.5" thickBot="1" x14ac:dyDescent="0.3">
      <c r="A14" s="1"/>
      <c r="B14" s="108" t="s">
        <v>148</v>
      </c>
      <c r="C14" s="49">
        <v>250</v>
      </c>
      <c r="D14" s="12">
        <v>1.75</v>
      </c>
      <c r="E14" s="12">
        <v>4</v>
      </c>
      <c r="F14" s="12">
        <v>14.75</v>
      </c>
      <c r="G14" s="12">
        <v>100</v>
      </c>
    </row>
    <row r="15" spans="1:7" ht="16.5" thickBot="1" x14ac:dyDescent="0.3">
      <c r="A15" s="1"/>
      <c r="B15" s="108" t="s">
        <v>135</v>
      </c>
      <c r="C15" s="57">
        <v>5</v>
      </c>
      <c r="D15" s="11">
        <v>0.13</v>
      </c>
      <c r="E15" s="11">
        <v>1</v>
      </c>
      <c r="F15" s="11">
        <v>0.17</v>
      </c>
      <c r="G15" s="11">
        <v>10.3</v>
      </c>
    </row>
    <row r="16" spans="1:7" ht="32.25" thickBot="1" x14ac:dyDescent="0.3">
      <c r="A16" s="1"/>
      <c r="B16" s="108" t="s">
        <v>133</v>
      </c>
      <c r="C16" s="57">
        <v>200</v>
      </c>
      <c r="D16" s="12">
        <v>12.2</v>
      </c>
      <c r="E16" s="12">
        <v>14.4</v>
      </c>
      <c r="F16" s="12">
        <v>18.2</v>
      </c>
      <c r="G16" s="12">
        <v>251.92</v>
      </c>
    </row>
    <row r="17" spans="1:7" ht="16.5" thickBot="1" x14ac:dyDescent="0.3">
      <c r="A17" s="1"/>
      <c r="B17" s="108" t="s">
        <v>134</v>
      </c>
      <c r="C17" s="57">
        <v>20</v>
      </c>
      <c r="D17" s="11">
        <v>0.5</v>
      </c>
      <c r="E17" s="11">
        <v>4</v>
      </c>
      <c r="F17" s="11">
        <v>0.68</v>
      </c>
      <c r="G17" s="11">
        <v>41.2</v>
      </c>
    </row>
    <row r="18" spans="1:7" ht="16.5" thickBot="1" x14ac:dyDescent="0.3">
      <c r="A18" s="1"/>
      <c r="B18" s="69" t="s">
        <v>86</v>
      </c>
      <c r="C18" s="49">
        <v>200</v>
      </c>
      <c r="D18" s="10">
        <v>0.16</v>
      </c>
      <c r="E18" s="10">
        <v>0.14000000000000001</v>
      </c>
      <c r="F18" s="10">
        <v>17.18</v>
      </c>
      <c r="G18" s="10">
        <v>67.36</v>
      </c>
    </row>
    <row r="19" spans="1:7" ht="16.5" thickBot="1" x14ac:dyDescent="0.3">
      <c r="A19" s="1"/>
      <c r="B19" s="46" t="s">
        <v>59</v>
      </c>
      <c r="C19" s="70">
        <v>30</v>
      </c>
      <c r="D19" s="10">
        <v>1.98</v>
      </c>
      <c r="E19" s="10">
        <v>0.36</v>
      </c>
      <c r="F19" s="10">
        <v>10.26</v>
      </c>
      <c r="G19" s="10">
        <v>54.3</v>
      </c>
    </row>
    <row r="20" spans="1:7" ht="16.5" thickBot="1" x14ac:dyDescent="0.3">
      <c r="A20" s="1"/>
      <c r="B20" s="55" t="s">
        <v>68</v>
      </c>
      <c r="C20" s="71">
        <v>30</v>
      </c>
      <c r="D20" s="12">
        <v>2.2799999999999998</v>
      </c>
      <c r="E20" s="12">
        <v>0.27</v>
      </c>
      <c r="F20" s="12">
        <v>14.01</v>
      </c>
      <c r="G20" s="12">
        <v>69.3</v>
      </c>
    </row>
    <row r="21" spans="1:7" ht="15.75" x14ac:dyDescent="0.25">
      <c r="A21" s="1"/>
      <c r="B21" s="55" t="s">
        <v>152</v>
      </c>
      <c r="C21" s="71">
        <v>40</v>
      </c>
      <c r="D21" s="120">
        <v>3.2</v>
      </c>
      <c r="E21" s="120">
        <v>2.8</v>
      </c>
      <c r="F21" s="120">
        <v>40.049999999999997</v>
      </c>
      <c r="G21" s="120">
        <v>175</v>
      </c>
    </row>
    <row r="22" spans="1:7" x14ac:dyDescent="0.25">
      <c r="A22" s="1"/>
      <c r="B22" s="3" t="s">
        <v>10</v>
      </c>
      <c r="C22" s="1"/>
      <c r="D22" s="1">
        <f>SUM(D14:D21)</f>
        <v>22.2</v>
      </c>
      <c r="E22" s="1">
        <f>SUM(E14:E21)</f>
        <v>26.97</v>
      </c>
      <c r="F22" s="1">
        <f>SUM(F14:F21)</f>
        <v>115.3</v>
      </c>
      <c r="G22" s="1">
        <f>SUM(G14:G21)</f>
        <v>769.37999999999988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1.2148648648648648</v>
      </c>
      <c r="F23" s="1">
        <f>F22/D22</f>
        <v>5.1936936936936942</v>
      </c>
      <c r="G23" s="1"/>
    </row>
    <row r="24" spans="1:7" x14ac:dyDescent="0.25">
      <c r="A24" s="1"/>
      <c r="B24" s="125" t="s">
        <v>62</v>
      </c>
      <c r="C24" s="135"/>
      <c r="D24" s="135"/>
      <c r="E24" s="135"/>
      <c r="F24" s="136"/>
      <c r="G24" s="1">
        <f>G22*65/G34</f>
        <v>29.360821473862188</v>
      </c>
    </row>
    <row r="25" spans="1:7" x14ac:dyDescent="0.25">
      <c r="A25" s="1"/>
      <c r="B25" s="125" t="s">
        <v>63</v>
      </c>
      <c r="C25" s="135"/>
      <c r="D25" s="135"/>
      <c r="E25" s="135"/>
      <c r="F25" s="136"/>
      <c r="G25" s="1">
        <f>G22*75/G34</f>
        <v>33.877870931379455</v>
      </c>
    </row>
    <row r="26" spans="1:7" x14ac:dyDescent="0.25">
      <c r="A26" s="1"/>
      <c r="B26" s="19" t="s">
        <v>13</v>
      </c>
      <c r="C26" s="20"/>
      <c r="D26" s="20"/>
      <c r="E26" s="20"/>
      <c r="F26" s="20"/>
      <c r="G26" s="20"/>
    </row>
    <row r="27" spans="1:7" ht="15.75" x14ac:dyDescent="0.25">
      <c r="A27" s="27"/>
      <c r="B27" s="111" t="s">
        <v>83</v>
      </c>
      <c r="C27" s="49">
        <v>100</v>
      </c>
      <c r="D27" s="26">
        <v>4.7</v>
      </c>
      <c r="E27" s="26">
        <v>4.7</v>
      </c>
      <c r="F27" s="26">
        <v>37</v>
      </c>
      <c r="G27" s="26">
        <v>208</v>
      </c>
    </row>
    <row r="28" spans="1:7" ht="16.5" thickBot="1" x14ac:dyDescent="0.3">
      <c r="A28" s="1"/>
      <c r="B28" s="56" t="s">
        <v>77</v>
      </c>
      <c r="C28" s="73">
        <v>200</v>
      </c>
      <c r="D28" s="11">
        <v>0.6</v>
      </c>
      <c r="E28" s="23">
        <v>0.2</v>
      </c>
      <c r="F28" s="11">
        <v>20</v>
      </c>
      <c r="G28" s="11">
        <v>90</v>
      </c>
    </row>
    <row r="29" spans="1:7" ht="16.5" thickBot="1" x14ac:dyDescent="0.3">
      <c r="A29" s="1"/>
      <c r="B29" s="56" t="s">
        <v>131</v>
      </c>
      <c r="C29" s="73">
        <v>150</v>
      </c>
      <c r="D29" s="29">
        <v>1.35</v>
      </c>
      <c r="E29" s="29">
        <v>0.3</v>
      </c>
      <c r="F29" s="29">
        <v>12.15</v>
      </c>
      <c r="G29" s="29">
        <v>60</v>
      </c>
    </row>
    <row r="30" spans="1:7" x14ac:dyDescent="0.25">
      <c r="A30" s="1"/>
      <c r="B30" s="3" t="s">
        <v>10</v>
      </c>
      <c r="C30" s="22"/>
      <c r="D30" s="22">
        <f>SUM(D27:D29)</f>
        <v>6.65</v>
      </c>
      <c r="E30" s="22">
        <f>SUM(E27:E29)</f>
        <v>5.2</v>
      </c>
      <c r="F30" s="22">
        <f>SUM(F27:F29)</f>
        <v>69.150000000000006</v>
      </c>
      <c r="G30" s="22">
        <f>SUM(G27:G29)</f>
        <v>358</v>
      </c>
    </row>
    <row r="31" spans="1:7" x14ac:dyDescent="0.25">
      <c r="A31" s="1"/>
      <c r="B31" s="3" t="s">
        <v>11</v>
      </c>
      <c r="C31" s="1"/>
      <c r="D31" s="1">
        <v>1</v>
      </c>
      <c r="E31" s="1">
        <f>E30/D30</f>
        <v>0.78195488721804507</v>
      </c>
      <c r="F31" s="1">
        <f>F30/D30</f>
        <v>10.398496240601505</v>
      </c>
      <c r="G31" s="1"/>
    </row>
    <row r="32" spans="1:7" x14ac:dyDescent="0.25">
      <c r="A32" s="1"/>
      <c r="B32" s="125" t="s">
        <v>62</v>
      </c>
      <c r="C32" s="135"/>
      <c r="D32" s="135"/>
      <c r="E32" s="135"/>
      <c r="F32" s="136"/>
      <c r="G32" s="1">
        <f>G30*65/G34</f>
        <v>13.661875910008924</v>
      </c>
    </row>
    <row r="33" spans="1:7" x14ac:dyDescent="0.25">
      <c r="A33" s="1"/>
      <c r="B33" s="125" t="s">
        <v>63</v>
      </c>
      <c r="C33" s="135"/>
      <c r="D33" s="135"/>
      <c r="E33" s="135"/>
      <c r="F33" s="136"/>
      <c r="G33" s="1">
        <f>G30*75/G34</f>
        <v>15.76370297308722</v>
      </c>
    </row>
    <row r="34" spans="1:7" x14ac:dyDescent="0.25">
      <c r="A34" s="1"/>
      <c r="B34" s="3" t="s">
        <v>14</v>
      </c>
      <c r="C34" s="1"/>
      <c r="D34" s="1">
        <f>D9+D22+D30</f>
        <v>53.35</v>
      </c>
      <c r="E34" s="1">
        <f>E9+E22+E30</f>
        <v>51.4</v>
      </c>
      <c r="F34" s="1">
        <f>F9+F22+F30</f>
        <v>260.06</v>
      </c>
      <c r="G34" s="39">
        <f>G9+G22+G30</f>
        <v>1703.28</v>
      </c>
    </row>
    <row r="35" spans="1:7" x14ac:dyDescent="0.25">
      <c r="A35" s="1"/>
      <c r="B35" s="3" t="s">
        <v>11</v>
      </c>
      <c r="C35" s="1"/>
      <c r="D35" s="1">
        <v>1</v>
      </c>
      <c r="E35" s="1">
        <f>E34/D34</f>
        <v>0.96344892221180878</v>
      </c>
      <c r="F35" s="1">
        <f>F34/D34</f>
        <v>4.874601686972821</v>
      </c>
      <c r="G35" s="1"/>
    </row>
    <row r="36" spans="1:7" x14ac:dyDescent="0.25">
      <c r="A36" s="1"/>
      <c r="B36" s="127" t="s">
        <v>16</v>
      </c>
      <c r="C36" s="128"/>
      <c r="D36" s="128"/>
      <c r="E36" s="128"/>
      <c r="F36" s="129"/>
      <c r="G36" s="133">
        <f>G34*100/2100</f>
        <v>81.108571428571423</v>
      </c>
    </row>
    <row r="37" spans="1:7" x14ac:dyDescent="0.25">
      <c r="A37" s="1"/>
      <c r="B37" s="130"/>
      <c r="C37" s="131"/>
      <c r="D37" s="131"/>
      <c r="E37" s="131"/>
      <c r="F37" s="132"/>
      <c r="G37" s="134"/>
    </row>
    <row r="38" spans="1:7" x14ac:dyDescent="0.25">
      <c r="A38" s="1"/>
      <c r="B38" s="127" t="s">
        <v>15</v>
      </c>
      <c r="C38" s="128"/>
      <c r="D38" s="128"/>
      <c r="E38" s="128"/>
      <c r="F38" s="129"/>
      <c r="G38" s="133">
        <f>G34*100/2300</f>
        <v>74.055652173913046</v>
      </c>
    </row>
    <row r="39" spans="1:7" x14ac:dyDescent="0.25">
      <c r="A39" s="1"/>
      <c r="B39" s="130"/>
      <c r="C39" s="131"/>
      <c r="D39" s="131"/>
      <c r="E39" s="131"/>
      <c r="F39" s="132"/>
      <c r="G39" s="134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D34*D41</f>
        <v>213.4</v>
      </c>
      <c r="E42" s="1">
        <f>E34*E41</f>
        <v>462.59999999999997</v>
      </c>
      <c r="F42" s="1">
        <f>F34*F41</f>
        <v>1040.24</v>
      </c>
      <c r="G42" s="1"/>
    </row>
    <row r="43" spans="1:7" x14ac:dyDescent="0.25">
      <c r="A43" s="1"/>
      <c r="B43" s="3" t="s">
        <v>50</v>
      </c>
      <c r="C43" s="1"/>
      <c r="D43" s="1">
        <f>D42+E42+F42</f>
        <v>1716.24</v>
      </c>
      <c r="E43" s="1"/>
      <c r="F43" s="1"/>
      <c r="G43" s="1"/>
    </row>
    <row r="44" spans="1:7" ht="30" x14ac:dyDescent="0.25">
      <c r="A44" s="1"/>
      <c r="B44" s="4" t="s">
        <v>51</v>
      </c>
      <c r="C44" s="1"/>
      <c r="D44" s="1">
        <f>D42*100/D43</f>
        <v>12.43415839276558</v>
      </c>
      <c r="E44" s="1">
        <f>E42*100/D43</f>
        <v>26.954272129772061</v>
      </c>
      <c r="F44" s="1">
        <f>F42*100/D43</f>
        <v>60.611569477462361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  <row r="52" ht="15" customHeight="1" x14ac:dyDescent="0.25"/>
    <row r="54" ht="15" customHeight="1" x14ac:dyDescent="0.25"/>
  </sheetData>
  <mergeCells count="10">
    <mergeCell ref="B24:F24"/>
    <mergeCell ref="B11:F11"/>
    <mergeCell ref="B12:F12"/>
    <mergeCell ref="B38:F39"/>
    <mergeCell ref="G38:G39"/>
    <mergeCell ref="B25:F25"/>
    <mergeCell ref="B32:F32"/>
    <mergeCell ref="B33:F33"/>
    <mergeCell ref="B36:F37"/>
    <mergeCell ref="G36:G37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19</v>
      </c>
      <c r="C2" s="126"/>
      <c r="D2" s="126"/>
      <c r="E2" s="126"/>
      <c r="F2" s="126"/>
      <c r="G2" s="126"/>
    </row>
    <row r="3" spans="1:7" ht="15.75" thickBot="1" x14ac:dyDescent="0.3">
      <c r="A3" s="1"/>
      <c r="B3" s="125" t="s">
        <v>9</v>
      </c>
      <c r="C3" s="126"/>
      <c r="D3" s="126"/>
      <c r="E3" s="126"/>
      <c r="F3" s="126"/>
      <c r="G3" s="126"/>
    </row>
    <row r="4" spans="1:7" ht="16.5" thickBot="1" x14ac:dyDescent="0.3">
      <c r="A4" s="1"/>
      <c r="B4" s="111" t="s">
        <v>87</v>
      </c>
      <c r="C4" s="49">
        <v>150</v>
      </c>
      <c r="D4" s="12">
        <v>5.0999999999999996</v>
      </c>
      <c r="E4" s="12">
        <v>5.1100000000000003</v>
      </c>
      <c r="F4" s="12">
        <v>23.7</v>
      </c>
      <c r="G4" s="12">
        <v>162</v>
      </c>
    </row>
    <row r="5" spans="1:7" ht="17.25" customHeight="1" thickBot="1" x14ac:dyDescent="0.3">
      <c r="A5" s="1"/>
      <c r="B5" s="114" t="s">
        <v>99</v>
      </c>
      <c r="C5" s="74">
        <v>200</v>
      </c>
      <c r="D5" s="12">
        <v>0.2</v>
      </c>
      <c r="E5" s="12">
        <v>0.06</v>
      </c>
      <c r="F5" s="12">
        <v>12.8</v>
      </c>
      <c r="G5" s="25">
        <v>51.2</v>
      </c>
    </row>
    <row r="6" spans="1:7" ht="16.5" thickBot="1" x14ac:dyDescent="0.3">
      <c r="A6" s="1"/>
      <c r="B6" s="56" t="s">
        <v>120</v>
      </c>
      <c r="C6" s="75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7" ht="16.5" thickBot="1" x14ac:dyDescent="0.3">
      <c r="A7" s="27"/>
      <c r="B7" s="56"/>
      <c r="C7" s="75"/>
      <c r="D7" s="29"/>
      <c r="E7" s="29"/>
      <c r="F7" s="29"/>
      <c r="G7" s="30"/>
    </row>
    <row r="8" spans="1:7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7" x14ac:dyDescent="0.25">
      <c r="A10" s="1"/>
      <c r="B10" s="125" t="s">
        <v>62</v>
      </c>
      <c r="C10" s="135"/>
      <c r="D10" s="135"/>
      <c r="E10" s="135"/>
      <c r="F10" s="136"/>
      <c r="G10" s="1">
        <f>G8*65/G33</f>
        <v>18.418366696010516</v>
      </c>
    </row>
    <row r="11" spans="1:7" x14ac:dyDescent="0.25">
      <c r="A11" s="1"/>
      <c r="B11" s="125" t="s">
        <v>63</v>
      </c>
      <c r="C11" s="135"/>
      <c r="D11" s="135"/>
      <c r="E11" s="135"/>
      <c r="F11" s="136"/>
      <c r="G11" s="1">
        <f>G8*75/G33</f>
        <v>21.251961572319825</v>
      </c>
    </row>
    <row r="12" spans="1:7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7" ht="16.5" thickBot="1" x14ac:dyDescent="0.3">
      <c r="A13" s="1"/>
      <c r="B13" s="107" t="s">
        <v>149</v>
      </c>
      <c r="C13" s="76">
        <v>60</v>
      </c>
      <c r="D13" s="12">
        <v>1.7</v>
      </c>
      <c r="E13" s="13">
        <v>10.6</v>
      </c>
      <c r="F13" s="12">
        <v>9.9</v>
      </c>
      <c r="G13" s="12">
        <v>141</v>
      </c>
    </row>
    <row r="14" spans="1:7" ht="32.25" thickBot="1" x14ac:dyDescent="0.3">
      <c r="A14" s="1"/>
      <c r="B14" s="107" t="s">
        <v>100</v>
      </c>
      <c r="C14" s="77" t="s">
        <v>60</v>
      </c>
      <c r="D14" s="10">
        <v>2</v>
      </c>
      <c r="E14" s="10">
        <v>5.75</v>
      </c>
      <c r="F14" s="10">
        <v>11.75</v>
      </c>
      <c r="G14" s="10">
        <v>107.5</v>
      </c>
    </row>
    <row r="15" spans="1:7" ht="16.5" thickBot="1" x14ac:dyDescent="0.3">
      <c r="A15" s="1"/>
      <c r="B15" s="107" t="s">
        <v>126</v>
      </c>
      <c r="C15" s="49">
        <v>20</v>
      </c>
      <c r="D15" s="12">
        <v>5.68</v>
      </c>
      <c r="E15" s="12">
        <v>0.88</v>
      </c>
      <c r="F15" s="12">
        <v>0.14000000000000001</v>
      </c>
      <c r="G15" s="12">
        <v>31.2</v>
      </c>
    </row>
    <row r="16" spans="1:7" ht="15" customHeight="1" thickBot="1" x14ac:dyDescent="0.3">
      <c r="A16" s="1"/>
      <c r="B16" s="107" t="s">
        <v>101</v>
      </c>
      <c r="C16" s="54">
        <v>75</v>
      </c>
      <c r="D16" s="12">
        <v>16.420000000000002</v>
      </c>
      <c r="E16" s="12">
        <v>8.49</v>
      </c>
      <c r="F16" s="12">
        <v>11.79</v>
      </c>
      <c r="G16" s="25">
        <v>148.5</v>
      </c>
    </row>
    <row r="17" spans="1:7" ht="16.5" thickBot="1" x14ac:dyDescent="0.3">
      <c r="A17" s="1"/>
      <c r="B17" s="107" t="s">
        <v>65</v>
      </c>
      <c r="C17" s="54">
        <v>200</v>
      </c>
      <c r="D17" s="12">
        <v>3.15</v>
      </c>
      <c r="E17" s="12">
        <v>4.95</v>
      </c>
      <c r="F17" s="25">
        <v>20.100000000000001</v>
      </c>
      <c r="G17" s="25">
        <v>138</v>
      </c>
    </row>
    <row r="18" spans="1:7" ht="16.5" thickBot="1" x14ac:dyDescent="0.3">
      <c r="A18" s="1"/>
      <c r="B18" s="107" t="s">
        <v>88</v>
      </c>
      <c r="C18" s="78">
        <v>200</v>
      </c>
      <c r="D18" s="18">
        <v>0.09</v>
      </c>
      <c r="E18" s="18">
        <v>0.06</v>
      </c>
      <c r="F18" s="18">
        <v>8.52</v>
      </c>
      <c r="G18" s="18">
        <v>35.020000000000003</v>
      </c>
    </row>
    <row r="19" spans="1:7" ht="16.5" thickBot="1" x14ac:dyDescent="0.3">
      <c r="A19" s="1"/>
      <c r="B19" s="56" t="s">
        <v>59</v>
      </c>
      <c r="C19" s="68">
        <v>30</v>
      </c>
      <c r="D19" s="40">
        <v>1.98</v>
      </c>
      <c r="E19" s="40">
        <v>0.36</v>
      </c>
      <c r="F19" s="40">
        <v>10.26</v>
      </c>
      <c r="G19" s="40">
        <v>54.3</v>
      </c>
    </row>
    <row r="20" spans="1:7" ht="15.75" x14ac:dyDescent="0.25">
      <c r="A20" s="27"/>
      <c r="B20" s="56" t="s">
        <v>68</v>
      </c>
      <c r="C20" s="47">
        <v>30</v>
      </c>
      <c r="D20" s="22">
        <v>2.2799999999999998</v>
      </c>
      <c r="E20" s="22">
        <v>0.27</v>
      </c>
      <c r="F20" s="22">
        <v>14.01</v>
      </c>
      <c r="G20" s="22">
        <v>69.3</v>
      </c>
    </row>
    <row r="21" spans="1:7" ht="15.75" x14ac:dyDescent="0.25">
      <c r="A21" s="27"/>
      <c r="B21" s="56" t="s">
        <v>10</v>
      </c>
      <c r="C21" s="47"/>
      <c r="D21" s="22">
        <f>SUM(D13:D20)</f>
        <v>33.299999999999997</v>
      </c>
      <c r="E21" s="22">
        <f>SUM(E13:E20)</f>
        <v>31.359999999999996</v>
      </c>
      <c r="F21" s="22">
        <f>SUM(F13:F20)</f>
        <v>86.470000000000013</v>
      </c>
      <c r="G21" s="22">
        <f>SUM(G13:G20)</f>
        <v>724.81999999999994</v>
      </c>
    </row>
    <row r="22" spans="1:7" x14ac:dyDescent="0.25">
      <c r="A22" s="1"/>
      <c r="B22" s="3" t="s">
        <v>11</v>
      </c>
      <c r="C22" s="1"/>
      <c r="D22" s="1">
        <v>1</v>
      </c>
      <c r="E22" s="1">
        <f>E20/D20</f>
        <v>0.11842105263157897</v>
      </c>
      <c r="F22" s="1">
        <f>F20/D20</f>
        <v>6.1447368421052637</v>
      </c>
      <c r="G22" s="1"/>
    </row>
    <row r="23" spans="1:7" x14ac:dyDescent="0.25">
      <c r="A23" s="1"/>
      <c r="B23" s="125" t="s">
        <v>62</v>
      </c>
      <c r="C23" s="135"/>
      <c r="D23" s="135"/>
      <c r="E23" s="135"/>
      <c r="F23" s="136"/>
      <c r="G23" s="1">
        <f>G21*65/G33</f>
        <v>30.054030951378522</v>
      </c>
    </row>
    <row r="24" spans="1:7" x14ac:dyDescent="0.25">
      <c r="A24" s="1"/>
      <c r="B24" s="125" t="s">
        <v>66</v>
      </c>
      <c r="C24" s="135"/>
      <c r="D24" s="135"/>
      <c r="E24" s="135"/>
      <c r="F24" s="136"/>
      <c r="G24" s="1">
        <f>G21*75/G33</f>
        <v>34.67772802082137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111" t="s">
        <v>117</v>
      </c>
      <c r="C26" s="72">
        <v>60</v>
      </c>
      <c r="D26" s="26">
        <v>2.66</v>
      </c>
      <c r="E26" s="26">
        <v>3.32</v>
      </c>
      <c r="F26" s="26">
        <v>40.5</v>
      </c>
      <c r="G26" s="26">
        <v>207.6</v>
      </c>
    </row>
    <row r="27" spans="1:7" ht="15.75" x14ac:dyDescent="0.25">
      <c r="A27" s="1"/>
      <c r="B27" s="56" t="s">
        <v>75</v>
      </c>
      <c r="C27" s="49">
        <v>200</v>
      </c>
      <c r="D27" s="31">
        <v>6</v>
      </c>
      <c r="E27" s="31">
        <v>5</v>
      </c>
      <c r="F27" s="31">
        <v>8</v>
      </c>
      <c r="G27" s="31">
        <v>101</v>
      </c>
    </row>
    <row r="28" spans="1:7" ht="15.75" x14ac:dyDescent="0.25">
      <c r="A28" s="1"/>
      <c r="B28" s="56" t="s">
        <v>129</v>
      </c>
      <c r="C28" s="49">
        <v>200</v>
      </c>
      <c r="D28" s="24">
        <v>0.8</v>
      </c>
      <c r="E28" s="24">
        <v>0.8</v>
      </c>
      <c r="F28" s="24">
        <v>19.600000000000001</v>
      </c>
      <c r="G28" s="24">
        <v>90</v>
      </c>
    </row>
    <row r="29" spans="1:7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7" x14ac:dyDescent="0.25">
      <c r="A31" s="1"/>
      <c r="B31" s="125" t="s">
        <v>62</v>
      </c>
      <c r="C31" s="135"/>
      <c r="D31" s="135"/>
      <c r="E31" s="135"/>
      <c r="F31" s="136"/>
      <c r="G31" s="1">
        <f>G29*65/G33</f>
        <v>16.527602352610966</v>
      </c>
    </row>
    <row r="32" spans="1:7" x14ac:dyDescent="0.25">
      <c r="A32" s="1"/>
      <c r="B32" s="125" t="s">
        <v>63</v>
      </c>
      <c r="C32" s="135"/>
      <c r="D32" s="135"/>
      <c r="E32" s="135"/>
      <c r="F32" s="136"/>
      <c r="G32" s="1">
        <f>G29*75/G33</f>
        <v>19.070310406858805</v>
      </c>
    </row>
    <row r="33" spans="1:7" x14ac:dyDescent="0.25">
      <c r="A33" s="1"/>
      <c r="B33" s="3" t="s">
        <v>14</v>
      </c>
      <c r="C33" s="1"/>
      <c r="D33" s="1">
        <f>D8+D21+D29</f>
        <v>55.66</v>
      </c>
      <c r="E33" s="1">
        <f>E8+E21+E29</f>
        <v>46.16</v>
      </c>
      <c r="F33" s="1">
        <f>F8+F21+F29</f>
        <v>237.77</v>
      </c>
      <c r="G33" s="1">
        <f>G8+G21+G29</f>
        <v>1567.62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0.82932087675170674</v>
      </c>
      <c r="F35" s="1">
        <f>F33/D33</f>
        <v>4.2718289615522824</v>
      </c>
      <c r="G35" s="1"/>
    </row>
    <row r="36" spans="1:7" x14ac:dyDescent="0.25">
      <c r="A36" s="1"/>
      <c r="B36" s="127" t="s">
        <v>16</v>
      </c>
      <c r="C36" s="128"/>
      <c r="D36" s="128"/>
      <c r="E36" s="128"/>
      <c r="F36" s="129"/>
      <c r="G36" s="133">
        <f>G33*100/2100</f>
        <v>74.648571428571429</v>
      </c>
    </row>
    <row r="37" spans="1:7" x14ac:dyDescent="0.25">
      <c r="A37" s="1"/>
      <c r="B37" s="130"/>
      <c r="C37" s="131"/>
      <c r="D37" s="131"/>
      <c r="E37" s="131"/>
      <c r="F37" s="132"/>
      <c r="G37" s="134"/>
    </row>
    <row r="38" spans="1:7" x14ac:dyDescent="0.25">
      <c r="A38" s="1"/>
      <c r="B38" s="127" t="s">
        <v>15</v>
      </c>
      <c r="C38" s="128"/>
      <c r="D38" s="128"/>
      <c r="E38" s="128"/>
      <c r="F38" s="129"/>
      <c r="G38" s="133">
        <f>G33*100/2300</f>
        <v>68.157391304347826</v>
      </c>
    </row>
    <row r="39" spans="1:7" x14ac:dyDescent="0.25">
      <c r="A39" s="1"/>
      <c r="B39" s="130"/>
      <c r="C39" s="131"/>
      <c r="D39" s="131"/>
      <c r="E39" s="131"/>
      <c r="F39" s="132"/>
      <c r="G39" s="134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D33*D41</f>
        <v>222.64</v>
      </c>
      <c r="E42" s="1">
        <f>E33*E41</f>
        <v>415.43999999999994</v>
      </c>
      <c r="F42" s="1">
        <f>F33*F41</f>
        <v>951.08</v>
      </c>
      <c r="G42" s="1"/>
    </row>
    <row r="43" spans="1:7" x14ac:dyDescent="0.25">
      <c r="A43" s="1"/>
      <c r="B43" s="3" t="s">
        <v>50</v>
      </c>
      <c r="C43" s="1"/>
      <c r="D43" s="1">
        <f>D42+E42+F42</f>
        <v>1589.1599999999999</v>
      </c>
      <c r="E43" s="1"/>
      <c r="F43" s="1"/>
      <c r="G43" s="1"/>
    </row>
    <row r="44" spans="1:7" ht="30" x14ac:dyDescent="0.25">
      <c r="A44" s="1"/>
      <c r="B44" s="4" t="s">
        <v>51</v>
      </c>
      <c r="C44" s="1"/>
      <c r="D44" s="1">
        <f>D42*100/D43</f>
        <v>14.009917188955173</v>
      </c>
      <c r="E44" s="1">
        <f>E42*100/D43</f>
        <v>26.142112814316995</v>
      </c>
      <c r="F44" s="1">
        <f>F42*100/D43</f>
        <v>59.847969996727834</v>
      </c>
      <c r="G44" s="1"/>
    </row>
    <row r="45" spans="1:7" ht="30" x14ac:dyDescent="0.25">
      <c r="A45" s="1"/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G2"/>
    <mergeCell ref="B3:G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1"/>
  <sheetViews>
    <sheetView workbookViewId="0">
      <selection activeCell="B13" sqref="B13"/>
    </sheetView>
  </sheetViews>
  <sheetFormatPr defaultRowHeight="15" x14ac:dyDescent="0.25"/>
  <cols>
    <col min="1" max="1" width="3.28515625" customWidth="1"/>
    <col min="2" max="2" width="32.8554687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20</v>
      </c>
      <c r="C2" s="126"/>
      <c r="D2" s="126"/>
      <c r="E2" s="126"/>
      <c r="F2" s="126"/>
      <c r="G2" s="126"/>
    </row>
    <row r="3" spans="1:7" x14ac:dyDescent="0.25">
      <c r="A3" s="1"/>
      <c r="B3" s="125" t="s">
        <v>9</v>
      </c>
      <c r="C3" s="135"/>
      <c r="D3" s="135"/>
      <c r="E3" s="135"/>
      <c r="F3" s="135"/>
      <c r="G3" s="135"/>
    </row>
    <row r="4" spans="1:7" ht="16.5" thickBot="1" x14ac:dyDescent="0.3">
      <c r="A4" s="1"/>
      <c r="B4" s="58" t="s">
        <v>80</v>
      </c>
      <c r="C4" s="59" t="s">
        <v>82</v>
      </c>
      <c r="D4" s="11">
        <v>9.5</v>
      </c>
      <c r="E4" s="11">
        <v>15.3</v>
      </c>
      <c r="F4" s="11">
        <v>1.6</v>
      </c>
      <c r="G4" s="23">
        <v>182</v>
      </c>
    </row>
    <row r="5" spans="1:7" ht="19.5" customHeight="1" thickBot="1" x14ac:dyDescent="0.3">
      <c r="A5" s="1"/>
      <c r="B5" s="111" t="s">
        <v>70</v>
      </c>
      <c r="C5" s="79">
        <v>200</v>
      </c>
      <c r="D5" s="11">
        <v>1.4</v>
      </c>
      <c r="E5" s="11">
        <v>1</v>
      </c>
      <c r="F5" s="11">
        <v>15</v>
      </c>
      <c r="G5" s="23">
        <v>78</v>
      </c>
    </row>
    <row r="6" spans="1:7" ht="15.75" x14ac:dyDescent="0.25">
      <c r="A6" s="1"/>
      <c r="B6" s="107" t="s">
        <v>59</v>
      </c>
      <c r="C6" s="47">
        <v>30</v>
      </c>
      <c r="D6" s="24">
        <v>1.98</v>
      </c>
      <c r="E6" s="24">
        <v>0.36</v>
      </c>
      <c r="F6" s="24">
        <v>10.26</v>
      </c>
      <c r="G6" s="24">
        <v>54.3</v>
      </c>
    </row>
    <row r="7" spans="1:7" ht="15.75" x14ac:dyDescent="0.25">
      <c r="A7" s="1"/>
      <c r="B7" s="115" t="s">
        <v>81</v>
      </c>
      <c r="C7" s="54">
        <v>45</v>
      </c>
      <c r="D7" s="99">
        <v>5.8</v>
      </c>
      <c r="E7" s="100">
        <v>7.5</v>
      </c>
      <c r="F7" s="100">
        <v>7.2</v>
      </c>
      <c r="G7" s="100">
        <v>119.7</v>
      </c>
    </row>
    <row r="8" spans="1:7" x14ac:dyDescent="0.25">
      <c r="A8" s="1"/>
      <c r="B8" s="3" t="s">
        <v>10</v>
      </c>
      <c r="C8" s="1"/>
      <c r="D8" s="1">
        <f>SUM(D4:D7)</f>
        <v>18.68</v>
      </c>
      <c r="E8" s="1">
        <f>SUM(E4:E7)</f>
        <v>24.16</v>
      </c>
      <c r="F8" s="1">
        <f>SUM(F4:F7)</f>
        <v>34.06</v>
      </c>
      <c r="G8" s="1">
        <f>SUM(G4:G7)</f>
        <v>434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1.2933618843683083</v>
      </c>
      <c r="F9" s="1">
        <f>F8/D8</f>
        <v>1.8233404710920773</v>
      </c>
      <c r="G9" s="1"/>
    </row>
    <row r="10" spans="1:7" x14ac:dyDescent="0.25">
      <c r="A10" s="1"/>
      <c r="B10" s="125" t="s">
        <v>62</v>
      </c>
      <c r="C10" s="135"/>
      <c r="D10" s="135"/>
      <c r="E10" s="135"/>
      <c r="F10" s="136"/>
      <c r="G10" s="1">
        <f>G8*65/G32</f>
        <v>18.643104496550269</v>
      </c>
    </row>
    <row r="11" spans="1:7" x14ac:dyDescent="0.25">
      <c r="A11" s="1"/>
      <c r="B11" s="125" t="s">
        <v>63</v>
      </c>
      <c r="C11" s="135"/>
      <c r="D11" s="135"/>
      <c r="E11" s="135"/>
      <c r="F11" s="136"/>
      <c r="G11" s="1">
        <f>G8*75/G32</f>
        <v>21.511274419096463</v>
      </c>
    </row>
    <row r="12" spans="1:7" x14ac:dyDescent="0.25">
      <c r="A12" s="1"/>
      <c r="B12" s="5" t="s">
        <v>12</v>
      </c>
      <c r="C12" s="6"/>
      <c r="D12" s="6"/>
      <c r="E12" s="6"/>
      <c r="F12" s="6"/>
      <c r="G12" s="6"/>
    </row>
    <row r="13" spans="1:7" ht="16.5" thickBot="1" x14ac:dyDescent="0.3">
      <c r="A13" s="1"/>
      <c r="B13" s="107" t="s">
        <v>144</v>
      </c>
      <c r="C13" s="49">
        <v>50</v>
      </c>
      <c r="D13" s="11">
        <v>3.81</v>
      </c>
      <c r="E13" s="11">
        <v>9.4</v>
      </c>
      <c r="F13" s="11">
        <v>0.98</v>
      </c>
      <c r="G13" s="11">
        <v>103.8</v>
      </c>
    </row>
    <row r="14" spans="1:7" ht="16.5" thickBot="1" x14ac:dyDescent="0.3">
      <c r="A14" s="1"/>
      <c r="B14" s="109" t="s">
        <v>90</v>
      </c>
      <c r="C14" s="49" t="s">
        <v>60</v>
      </c>
      <c r="D14" s="12">
        <v>2</v>
      </c>
      <c r="E14" s="12">
        <v>4.75</v>
      </c>
      <c r="F14" s="12">
        <v>9</v>
      </c>
      <c r="G14" s="12">
        <v>90</v>
      </c>
    </row>
    <row r="15" spans="1:7" ht="16.5" thickBot="1" x14ac:dyDescent="0.3">
      <c r="A15" s="1"/>
      <c r="B15" s="108" t="s">
        <v>136</v>
      </c>
      <c r="C15" s="49">
        <v>65</v>
      </c>
      <c r="D15" s="45">
        <v>14.3</v>
      </c>
      <c r="E15" s="45">
        <v>15.01</v>
      </c>
      <c r="F15" s="45">
        <v>58.76</v>
      </c>
      <c r="G15" s="45">
        <v>205.4</v>
      </c>
    </row>
    <row r="16" spans="1:7" ht="16.5" thickBot="1" x14ac:dyDescent="0.3">
      <c r="A16" s="1"/>
      <c r="B16" s="108" t="s">
        <v>137</v>
      </c>
      <c r="C16" s="49">
        <v>150</v>
      </c>
      <c r="D16" s="25">
        <v>2.85</v>
      </c>
      <c r="E16" s="12">
        <v>4.3499999999999996</v>
      </c>
      <c r="F16" s="12">
        <v>22.35</v>
      </c>
      <c r="G16" s="12">
        <v>139.5</v>
      </c>
    </row>
    <row r="17" spans="1:7" ht="16.5" thickBot="1" x14ac:dyDescent="0.3">
      <c r="A17" s="1"/>
      <c r="B17" s="69" t="s">
        <v>86</v>
      </c>
      <c r="C17" s="49">
        <v>200</v>
      </c>
      <c r="D17" s="10">
        <v>0.16</v>
      </c>
      <c r="E17" s="10">
        <v>0.14000000000000001</v>
      </c>
      <c r="F17" s="10">
        <v>17.18</v>
      </c>
      <c r="G17" s="10">
        <v>67.36</v>
      </c>
    </row>
    <row r="18" spans="1:7" ht="16.5" thickBot="1" x14ac:dyDescent="0.3">
      <c r="A18" s="1"/>
      <c r="B18" s="55" t="s">
        <v>59</v>
      </c>
      <c r="C18" s="80">
        <v>30</v>
      </c>
      <c r="D18" s="11">
        <v>1.98</v>
      </c>
      <c r="E18" s="11">
        <v>0.36</v>
      </c>
      <c r="F18" s="11">
        <v>10.26</v>
      </c>
      <c r="G18" s="11">
        <v>54.3</v>
      </c>
    </row>
    <row r="19" spans="1:7" ht="16.5" thickBot="1" x14ac:dyDescent="0.3">
      <c r="A19" s="1"/>
      <c r="B19" s="56" t="s">
        <v>68</v>
      </c>
      <c r="C19" s="81">
        <v>30</v>
      </c>
      <c r="D19" s="12">
        <v>2.2799999999999998</v>
      </c>
      <c r="E19" s="12">
        <v>0.27</v>
      </c>
      <c r="F19" s="12">
        <v>14.01</v>
      </c>
      <c r="G19" s="12">
        <v>69.3</v>
      </c>
    </row>
    <row r="20" spans="1:7" x14ac:dyDescent="0.25">
      <c r="A20" s="1"/>
      <c r="B20" s="3" t="s">
        <v>10</v>
      </c>
      <c r="C20" s="1"/>
      <c r="D20" s="1">
        <f>SUM(D13:D19)</f>
        <v>27.380000000000003</v>
      </c>
      <c r="E20" s="1">
        <f>SUM(E13:E19)</f>
        <v>34.28</v>
      </c>
      <c r="F20" s="1">
        <f>SUM(F13:F19)</f>
        <v>132.54000000000002</v>
      </c>
      <c r="G20" s="1">
        <f>SUM(G13:G19)</f>
        <v>729.66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1.2520087655222789</v>
      </c>
      <c r="F21" s="1">
        <f>F20/D20</f>
        <v>4.8407596785975171</v>
      </c>
      <c r="G21" s="1"/>
    </row>
    <row r="22" spans="1:7" x14ac:dyDescent="0.25">
      <c r="A22" s="1"/>
      <c r="B22" s="125" t="s">
        <v>64</v>
      </c>
      <c r="C22" s="135"/>
      <c r="D22" s="135"/>
      <c r="E22" s="135"/>
      <c r="F22" s="136"/>
      <c r="G22" s="1">
        <f>G20*65/G32</f>
        <v>31.343612043670205</v>
      </c>
    </row>
    <row r="23" spans="1:7" x14ac:dyDescent="0.25">
      <c r="A23" s="1"/>
      <c r="B23" s="125" t="s">
        <v>63</v>
      </c>
      <c r="C23" s="135"/>
      <c r="D23" s="135"/>
      <c r="E23" s="135"/>
      <c r="F23" s="136"/>
      <c r="G23" s="1">
        <f>G20*75/G32</f>
        <v>36.165706204234851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111" t="s">
        <v>102</v>
      </c>
      <c r="C25" s="72" t="s">
        <v>98</v>
      </c>
      <c r="D25" s="100">
        <v>6.31</v>
      </c>
      <c r="E25" s="100">
        <v>4.95</v>
      </c>
      <c r="F25" s="100">
        <v>33.369999999999997</v>
      </c>
      <c r="G25" s="100">
        <v>199.5</v>
      </c>
    </row>
    <row r="26" spans="1:7" ht="16.5" thickBot="1" x14ac:dyDescent="0.3">
      <c r="A26" s="1"/>
      <c r="B26" s="82" t="s">
        <v>77</v>
      </c>
      <c r="C26" s="77">
        <v>200</v>
      </c>
      <c r="D26" s="32">
        <v>0.6</v>
      </c>
      <c r="E26" s="32">
        <v>0.2</v>
      </c>
      <c r="F26" s="32">
        <v>20</v>
      </c>
      <c r="G26" s="32">
        <v>90</v>
      </c>
    </row>
    <row r="27" spans="1:7" ht="16.5" thickBot="1" x14ac:dyDescent="0.3">
      <c r="A27" s="1"/>
      <c r="B27" s="82" t="s">
        <v>131</v>
      </c>
      <c r="C27" s="77">
        <v>150</v>
      </c>
      <c r="D27" s="29">
        <v>1.35</v>
      </c>
      <c r="E27" s="29">
        <v>0.3</v>
      </c>
      <c r="F27" s="29">
        <v>12.15</v>
      </c>
      <c r="G27" s="29">
        <v>60</v>
      </c>
    </row>
    <row r="28" spans="1:7" x14ac:dyDescent="0.25">
      <c r="A28" s="1"/>
      <c r="B28" s="3" t="s">
        <v>10</v>
      </c>
      <c r="C28" s="1"/>
      <c r="D28" s="1">
        <f>SUM(D25:D27)</f>
        <v>8.26</v>
      </c>
      <c r="E28" s="1">
        <f>SUM(E25:E27)</f>
        <v>5.45</v>
      </c>
      <c r="F28" s="1">
        <f>SUM(F25:F27)</f>
        <v>65.52</v>
      </c>
      <c r="G28" s="1">
        <f>SUM(G25:G27)</f>
        <v>349.5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0.65980629539951574</v>
      </c>
      <c r="F29" s="1">
        <f>F28/D28</f>
        <v>7.9322033898305078</v>
      </c>
      <c r="G29" s="1"/>
    </row>
    <row r="30" spans="1:7" x14ac:dyDescent="0.25">
      <c r="A30" s="1"/>
      <c r="B30" s="125" t="s">
        <v>62</v>
      </c>
      <c r="C30" s="135"/>
      <c r="D30" s="135"/>
      <c r="E30" s="135"/>
      <c r="F30" s="136"/>
      <c r="G30" s="1">
        <f>G28*65/G32</f>
        <v>15.013283459779535</v>
      </c>
    </row>
    <row r="31" spans="1:7" x14ac:dyDescent="0.25">
      <c r="A31" s="1"/>
      <c r="B31" s="125" t="s">
        <v>63</v>
      </c>
      <c r="C31" s="135"/>
      <c r="D31" s="135"/>
      <c r="E31" s="135"/>
      <c r="F31" s="136"/>
      <c r="G31" s="1">
        <f>G28*75/G32</f>
        <v>17.323019376668697</v>
      </c>
    </row>
    <row r="32" spans="1:7" x14ac:dyDescent="0.25">
      <c r="A32" s="1"/>
      <c r="B32" s="3" t="s">
        <v>14</v>
      </c>
      <c r="C32" s="1"/>
      <c r="D32" s="1">
        <f>D8+D20+D28</f>
        <v>54.32</v>
      </c>
      <c r="E32" s="1">
        <f>E8+E20+E28</f>
        <v>63.89</v>
      </c>
      <c r="F32" s="1">
        <f>F8+F20+F28</f>
        <v>232.12</v>
      </c>
      <c r="G32" s="1">
        <f>G8+G20+G28</f>
        <v>1513.1599999999999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1.176178203240059</v>
      </c>
      <c r="F34" s="1">
        <f>F32/D32</f>
        <v>4.2731958762886597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27" t="s">
        <v>16</v>
      </c>
      <c r="C36" s="128"/>
      <c r="D36" s="128"/>
      <c r="E36" s="128"/>
      <c r="F36" s="129"/>
      <c r="G36" s="133">
        <f>G32*100/2100</f>
        <v>72.055238095238096</v>
      </c>
    </row>
    <row r="37" spans="1:7" x14ac:dyDescent="0.25">
      <c r="A37" s="1"/>
      <c r="B37" s="130"/>
      <c r="C37" s="131"/>
      <c r="D37" s="131"/>
      <c r="E37" s="131"/>
      <c r="F37" s="132"/>
      <c r="G37" s="134"/>
    </row>
    <row r="38" spans="1:7" x14ac:dyDescent="0.25">
      <c r="A38" s="1"/>
      <c r="B38" s="127" t="s">
        <v>15</v>
      </c>
      <c r="C38" s="128"/>
      <c r="D38" s="128"/>
      <c r="E38" s="128"/>
      <c r="F38" s="129"/>
      <c r="G38" s="133">
        <f>G32*100/2300</f>
        <v>65.789565217391299</v>
      </c>
    </row>
    <row r="39" spans="1:7" x14ac:dyDescent="0.25">
      <c r="A39" s="1"/>
      <c r="B39" s="130"/>
      <c r="C39" s="131"/>
      <c r="D39" s="131"/>
      <c r="E39" s="131"/>
      <c r="F39" s="132"/>
      <c r="G39" s="134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47</v>
      </c>
      <c r="C41" s="3"/>
      <c r="D41" s="3"/>
      <c r="E41" s="3"/>
      <c r="F41" s="3"/>
      <c r="G41" s="3"/>
    </row>
    <row r="42" spans="1:7" x14ac:dyDescent="0.25">
      <c r="A42" s="1"/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49</v>
      </c>
      <c r="C43" s="1"/>
      <c r="D43" s="1">
        <f>D32*D42</f>
        <v>217.28</v>
      </c>
      <c r="E43" s="1">
        <f>E32*E42</f>
        <v>575.01</v>
      </c>
      <c r="F43" s="1">
        <f>F32*F42</f>
        <v>928.48</v>
      </c>
      <c r="G43" s="1"/>
    </row>
    <row r="44" spans="1:7" x14ac:dyDescent="0.25">
      <c r="B44" s="3" t="s">
        <v>50</v>
      </c>
      <c r="C44" s="1"/>
      <c r="D44" s="1">
        <f>D43+E43+F43</f>
        <v>1720.77</v>
      </c>
      <c r="E44" s="1"/>
      <c r="F44" s="1"/>
      <c r="G44" s="1"/>
    </row>
    <row r="45" spans="1:7" ht="30" x14ac:dyDescent="0.25">
      <c r="B45" s="4" t="s">
        <v>51</v>
      </c>
      <c r="C45" s="1"/>
      <c r="D45" s="1">
        <f>D43*100/D44</f>
        <v>12.626905397002504</v>
      </c>
      <c r="E45" s="1">
        <f>E43*100/D44</f>
        <v>33.415854530239372</v>
      </c>
      <c r="F45" s="1">
        <f>F43*100/D44</f>
        <v>53.957240072758125</v>
      </c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G2"/>
    <mergeCell ref="B3:G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7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34.28515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21</v>
      </c>
      <c r="C2" s="126"/>
      <c r="D2" s="126"/>
      <c r="E2" s="126"/>
      <c r="F2" s="126"/>
      <c r="G2" s="126"/>
    </row>
    <row r="3" spans="1:7" x14ac:dyDescent="0.25">
      <c r="A3" s="1"/>
      <c r="B3" s="125" t="s">
        <v>9</v>
      </c>
      <c r="C3" s="126"/>
      <c r="D3" s="126"/>
      <c r="E3" s="126"/>
      <c r="F3" s="126"/>
      <c r="G3" s="126"/>
    </row>
    <row r="4" spans="1:7" ht="21" customHeight="1" thickBot="1" x14ac:dyDescent="0.3">
      <c r="A4" s="1"/>
      <c r="B4" s="48" t="s">
        <v>103</v>
      </c>
      <c r="C4" s="79">
        <v>150</v>
      </c>
      <c r="D4" s="11">
        <v>3.45</v>
      </c>
      <c r="E4" s="11">
        <v>4.2</v>
      </c>
      <c r="F4" s="23">
        <v>36.299999999999997</v>
      </c>
      <c r="G4" s="23">
        <v>196.5</v>
      </c>
    </row>
    <row r="5" spans="1:7" ht="16.5" customHeight="1" x14ac:dyDescent="0.25">
      <c r="A5" s="1"/>
      <c r="B5" s="108" t="s">
        <v>138</v>
      </c>
      <c r="C5" s="83">
        <v>50</v>
      </c>
      <c r="D5" s="97">
        <v>7.9</v>
      </c>
      <c r="E5" s="97">
        <v>4.0999999999999996</v>
      </c>
      <c r="F5" s="97">
        <v>7</v>
      </c>
      <c r="G5" s="97">
        <v>97</v>
      </c>
    </row>
    <row r="6" spans="1:7" ht="16.5" thickBot="1" x14ac:dyDescent="0.3">
      <c r="A6" s="1"/>
      <c r="B6" s="107" t="s">
        <v>121</v>
      </c>
      <c r="C6" s="84">
        <v>200</v>
      </c>
      <c r="D6" s="33">
        <v>0.2</v>
      </c>
      <c r="E6" s="33">
        <v>0.06</v>
      </c>
      <c r="F6" s="33">
        <v>15</v>
      </c>
      <c r="G6" s="33">
        <v>56</v>
      </c>
    </row>
    <row r="7" spans="1:7" ht="18" customHeight="1" thickBot="1" x14ac:dyDescent="0.3">
      <c r="A7" s="1"/>
      <c r="B7" s="108" t="s">
        <v>59</v>
      </c>
      <c r="C7" s="49">
        <v>30</v>
      </c>
      <c r="D7" s="16">
        <v>1.98</v>
      </c>
      <c r="E7" s="16">
        <v>0.36</v>
      </c>
      <c r="F7" s="16">
        <v>10.26</v>
      </c>
      <c r="G7" s="16">
        <v>54.3</v>
      </c>
    </row>
    <row r="8" spans="1:7" ht="16.5" thickBot="1" x14ac:dyDescent="0.3">
      <c r="A8" s="1"/>
      <c r="B8" s="55" t="s">
        <v>72</v>
      </c>
      <c r="C8" s="75">
        <v>40</v>
      </c>
      <c r="D8" s="15">
        <v>5.72</v>
      </c>
      <c r="E8" s="15">
        <v>7.92</v>
      </c>
      <c r="F8" s="15">
        <v>9.7200000000000006</v>
      </c>
      <c r="G8" s="15">
        <v>115.3</v>
      </c>
    </row>
    <row r="9" spans="1:7" x14ac:dyDescent="0.25">
      <c r="A9" s="1"/>
      <c r="B9" s="3" t="s">
        <v>10</v>
      </c>
      <c r="C9" s="1"/>
      <c r="D9" s="1">
        <f>SUM(D4:D8)</f>
        <v>19.25</v>
      </c>
      <c r="E9" s="1">
        <f>SUM(E4:E8)</f>
        <v>16.64</v>
      </c>
      <c r="F9" s="1">
        <f>SUM(F4:F8)</f>
        <v>78.28</v>
      </c>
      <c r="G9" s="1">
        <f>SUM(G4:G8)</f>
        <v>519.1</v>
      </c>
    </row>
    <row r="10" spans="1:7" x14ac:dyDescent="0.25">
      <c r="A10" s="1"/>
      <c r="B10" s="3" t="s">
        <v>11</v>
      </c>
      <c r="C10" s="1"/>
      <c r="D10" s="1">
        <v>1</v>
      </c>
      <c r="E10" s="1">
        <f>E9/D9</f>
        <v>0.86441558441558441</v>
      </c>
      <c r="F10" s="1">
        <f>F9/D9</f>
        <v>4.0664935064935062</v>
      </c>
      <c r="G10" s="1"/>
    </row>
    <row r="11" spans="1:7" x14ac:dyDescent="0.25">
      <c r="A11" s="1"/>
      <c r="B11" s="125" t="s">
        <v>62</v>
      </c>
      <c r="C11" s="135"/>
      <c r="D11" s="135"/>
      <c r="E11" s="135"/>
      <c r="F11" s="136"/>
      <c r="G11" s="1">
        <f>G9*65/G33</f>
        <v>19.037610869123654</v>
      </c>
    </row>
    <row r="12" spans="1:7" x14ac:dyDescent="0.25">
      <c r="A12" s="1"/>
      <c r="B12" s="125" t="s">
        <v>63</v>
      </c>
      <c r="C12" s="135"/>
      <c r="D12" s="135"/>
      <c r="E12" s="135"/>
      <c r="F12" s="136"/>
      <c r="G12" s="1">
        <f>G9*75/G33</f>
        <v>21.966474079758065</v>
      </c>
    </row>
    <row r="13" spans="1:7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7" ht="16.5" thickBot="1" x14ac:dyDescent="0.3">
      <c r="A14" s="1"/>
      <c r="B14" s="107" t="s">
        <v>145</v>
      </c>
      <c r="C14" s="49">
        <v>100</v>
      </c>
      <c r="D14" s="12">
        <v>1.62</v>
      </c>
      <c r="E14" s="12">
        <v>7.13</v>
      </c>
      <c r="F14" s="12">
        <v>10.53</v>
      </c>
      <c r="G14" s="12">
        <v>111.76</v>
      </c>
    </row>
    <row r="15" spans="1:7" ht="27" customHeight="1" thickBot="1" x14ac:dyDescent="0.3">
      <c r="A15" s="1"/>
      <c r="B15" s="108" t="s">
        <v>100</v>
      </c>
      <c r="C15" s="77" t="s">
        <v>60</v>
      </c>
      <c r="D15" s="12">
        <v>2</v>
      </c>
      <c r="E15" s="12">
        <v>5.75</v>
      </c>
      <c r="F15" s="12">
        <v>11.75</v>
      </c>
      <c r="G15" s="13">
        <v>107.5</v>
      </c>
    </row>
    <row r="16" spans="1:7" ht="16.5" thickBot="1" x14ac:dyDescent="0.3">
      <c r="A16" s="1"/>
      <c r="B16" s="111" t="s">
        <v>122</v>
      </c>
      <c r="C16" s="81" t="s">
        <v>115</v>
      </c>
      <c r="D16" s="41">
        <v>10.7</v>
      </c>
      <c r="E16" s="42">
        <v>32.6</v>
      </c>
      <c r="F16" s="41">
        <v>5.3</v>
      </c>
      <c r="G16" s="41">
        <v>320</v>
      </c>
    </row>
    <row r="17" spans="1:7" ht="18" customHeight="1" thickBot="1" x14ac:dyDescent="0.3">
      <c r="A17" s="1"/>
      <c r="B17" s="108" t="s">
        <v>67</v>
      </c>
      <c r="C17" s="67">
        <v>150</v>
      </c>
      <c r="D17" s="11">
        <v>5.0999999999999996</v>
      </c>
      <c r="E17" s="13">
        <v>4.3499999999999996</v>
      </c>
      <c r="F17" s="11">
        <v>30.3</v>
      </c>
      <c r="G17" s="11">
        <v>180</v>
      </c>
    </row>
    <row r="18" spans="1:7" ht="32.25" thickBot="1" x14ac:dyDescent="0.3">
      <c r="A18" s="1"/>
      <c r="B18" s="107" t="s">
        <v>118</v>
      </c>
      <c r="C18" s="75">
        <v>200</v>
      </c>
      <c r="D18" s="12">
        <v>0.6</v>
      </c>
      <c r="E18" s="12"/>
      <c r="F18" s="12">
        <v>16.399999999999999</v>
      </c>
      <c r="G18" s="12">
        <v>68</v>
      </c>
    </row>
    <row r="19" spans="1:7" ht="16.5" thickBot="1" x14ac:dyDescent="0.3">
      <c r="A19" s="1"/>
      <c r="B19" s="86" t="s">
        <v>59</v>
      </c>
      <c r="C19" s="75">
        <v>30</v>
      </c>
      <c r="D19" s="10">
        <v>1.98</v>
      </c>
      <c r="E19" s="10">
        <v>0.36</v>
      </c>
      <c r="F19" s="10">
        <v>10.26</v>
      </c>
      <c r="G19" s="10">
        <v>54.3</v>
      </c>
    </row>
    <row r="20" spans="1:7" ht="16.5" thickBot="1" x14ac:dyDescent="0.3">
      <c r="A20" s="1"/>
      <c r="B20" s="56" t="s">
        <v>68</v>
      </c>
      <c r="C20" s="87">
        <v>40</v>
      </c>
      <c r="D20" s="10">
        <v>3.04</v>
      </c>
      <c r="E20" s="10">
        <v>0.36</v>
      </c>
      <c r="F20" s="10">
        <v>18.68</v>
      </c>
      <c r="G20" s="10">
        <v>92.4</v>
      </c>
    </row>
    <row r="21" spans="1:7" x14ac:dyDescent="0.25">
      <c r="A21" s="1"/>
      <c r="B21" s="3" t="s">
        <v>10</v>
      </c>
      <c r="C21" s="1"/>
      <c r="D21" s="1">
        <f>SUM(D14:D20)</f>
        <v>25.040000000000003</v>
      </c>
      <c r="E21" s="1">
        <f>SUM(E14:E20)</f>
        <v>50.550000000000004</v>
      </c>
      <c r="F21" s="1">
        <f>SUM(F14:F20)</f>
        <v>103.22</v>
      </c>
      <c r="G21" s="1">
        <f>SUM(G14:G20)</f>
        <v>933.95999999999992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2.0187699680511182</v>
      </c>
      <c r="F22" s="1">
        <f>F21/D21</f>
        <v>4.1222044728434497</v>
      </c>
      <c r="G22" s="1"/>
    </row>
    <row r="23" spans="1:7" x14ac:dyDescent="0.25">
      <c r="A23" s="1"/>
      <c r="B23" s="125" t="s">
        <v>62</v>
      </c>
      <c r="C23" s="135"/>
      <c r="D23" s="135"/>
      <c r="E23" s="135"/>
      <c r="F23" s="136"/>
      <c r="G23" s="1">
        <f>G21*65/G33</f>
        <v>34.252296373197318</v>
      </c>
    </row>
    <row r="24" spans="1:7" x14ac:dyDescent="0.25">
      <c r="A24" s="1"/>
      <c r="B24" s="125" t="s">
        <v>63</v>
      </c>
      <c r="C24" s="135"/>
      <c r="D24" s="135"/>
      <c r="E24" s="135"/>
      <c r="F24" s="136"/>
      <c r="G24" s="1">
        <f>G21*75/G33</f>
        <v>39.521880430612292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107" t="s">
        <v>139</v>
      </c>
      <c r="C26" s="72">
        <v>50</v>
      </c>
      <c r="D26" s="101">
        <v>4.6500000000000004</v>
      </c>
      <c r="E26" s="101">
        <v>6</v>
      </c>
      <c r="F26" s="101">
        <v>13.55</v>
      </c>
      <c r="G26" s="101">
        <v>127</v>
      </c>
    </row>
    <row r="27" spans="1:7" ht="15.75" x14ac:dyDescent="0.25">
      <c r="A27" s="1"/>
      <c r="B27" s="56" t="s">
        <v>85</v>
      </c>
      <c r="C27" s="57">
        <v>200</v>
      </c>
      <c r="D27" s="37">
        <v>4.2</v>
      </c>
      <c r="E27" s="38">
        <v>4</v>
      </c>
      <c r="F27" s="38">
        <v>18</v>
      </c>
      <c r="G27" s="37">
        <v>124.8</v>
      </c>
    </row>
    <row r="28" spans="1:7" ht="16.5" thickBot="1" x14ac:dyDescent="0.3">
      <c r="A28" s="1"/>
      <c r="B28" s="56" t="s">
        <v>129</v>
      </c>
      <c r="C28" s="57">
        <v>150</v>
      </c>
      <c r="D28" s="11">
        <v>0.6</v>
      </c>
      <c r="E28" s="11">
        <v>0.6</v>
      </c>
      <c r="F28" s="11">
        <v>14.7</v>
      </c>
      <c r="G28" s="11">
        <v>67.5</v>
      </c>
    </row>
    <row r="29" spans="1:7" x14ac:dyDescent="0.25">
      <c r="A29" s="1"/>
      <c r="B29" s="3" t="s">
        <v>10</v>
      </c>
      <c r="C29" s="1"/>
      <c r="D29" s="1">
        <f>SUM(D26:D28)</f>
        <v>9.4500000000000011</v>
      </c>
      <c r="E29" s="1">
        <f>SUM(E26:E28)</f>
        <v>10.6</v>
      </c>
      <c r="F29" s="1">
        <f>SUM(F26:F28)</f>
        <v>46.25</v>
      </c>
      <c r="G29" s="1">
        <f>SUM(G26:G28)</f>
        <v>319.3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1.1216931216931216</v>
      </c>
      <c r="F30" s="1">
        <f>F29/D29</f>
        <v>4.894179894179894</v>
      </c>
      <c r="G30" s="1"/>
    </row>
    <row r="31" spans="1:7" x14ac:dyDescent="0.25">
      <c r="A31" s="1"/>
      <c r="B31" s="125" t="s">
        <v>62</v>
      </c>
      <c r="C31" s="135"/>
      <c r="D31" s="135"/>
      <c r="E31" s="135"/>
      <c r="F31" s="136"/>
      <c r="G31" s="1">
        <f>G29*65/G33</f>
        <v>11.710092757679028</v>
      </c>
    </row>
    <row r="32" spans="1:7" x14ac:dyDescent="0.25">
      <c r="A32" s="1"/>
      <c r="B32" s="125" t="s">
        <v>63</v>
      </c>
      <c r="C32" s="135"/>
      <c r="D32" s="135"/>
      <c r="E32" s="135"/>
      <c r="F32" s="136"/>
      <c r="G32" s="1">
        <f>G29*75/G33</f>
        <v>13.511645489629647</v>
      </c>
    </row>
    <row r="33" spans="1:7" x14ac:dyDescent="0.25">
      <c r="A33" s="1"/>
      <c r="B33" s="3" t="s">
        <v>14</v>
      </c>
      <c r="C33" s="1"/>
      <c r="D33" s="1">
        <f>D9+D21+D29</f>
        <v>53.740000000000009</v>
      </c>
      <c r="E33" s="1">
        <f>E9+E21+E29</f>
        <v>77.789999999999992</v>
      </c>
      <c r="F33" s="1">
        <f>F9+F21+F29</f>
        <v>227.75</v>
      </c>
      <c r="G33" s="1">
        <f>G9+G21+G29</f>
        <v>1772.36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1.4475251209527349</v>
      </c>
      <c r="F35" s="1">
        <f>F33/D33</f>
        <v>4.2379977670264228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27" t="s">
        <v>16</v>
      </c>
      <c r="C37" s="128"/>
      <c r="D37" s="128"/>
      <c r="E37" s="128"/>
      <c r="F37" s="129"/>
      <c r="G37" s="133">
        <f>G33*100/2100</f>
        <v>84.398095238095237</v>
      </c>
    </row>
    <row r="38" spans="1:7" x14ac:dyDescent="0.25">
      <c r="A38" s="1"/>
      <c r="B38" s="130"/>
      <c r="C38" s="131"/>
      <c r="D38" s="131"/>
      <c r="E38" s="131"/>
      <c r="F38" s="132"/>
      <c r="G38" s="134"/>
    </row>
    <row r="39" spans="1:7" x14ac:dyDescent="0.25">
      <c r="A39" s="1"/>
      <c r="B39" s="127" t="s">
        <v>15</v>
      </c>
      <c r="C39" s="128"/>
      <c r="D39" s="128"/>
      <c r="E39" s="128"/>
      <c r="F39" s="129"/>
      <c r="G39" s="133">
        <f>G33*100/2300</f>
        <v>77.059130434782602</v>
      </c>
    </row>
    <row r="40" spans="1:7" x14ac:dyDescent="0.25">
      <c r="A40" s="1"/>
      <c r="B40" s="130"/>
      <c r="C40" s="131"/>
      <c r="D40" s="131"/>
      <c r="E40" s="131"/>
      <c r="F40" s="132"/>
      <c r="G40" s="134"/>
    </row>
    <row r="41" spans="1:7" x14ac:dyDescent="0.25">
      <c r="B41" s="3" t="s">
        <v>47</v>
      </c>
      <c r="C41" s="3"/>
      <c r="D41" s="3"/>
      <c r="E41" s="3"/>
      <c r="F41" s="3"/>
      <c r="G41" s="3"/>
    </row>
    <row r="42" spans="1:7" x14ac:dyDescent="0.25"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49</v>
      </c>
      <c r="C43" s="1"/>
      <c r="D43" s="1">
        <f>D33*D42</f>
        <v>214.96000000000004</v>
      </c>
      <c r="E43" s="1">
        <f>E33*E42</f>
        <v>700.1099999999999</v>
      </c>
      <c r="F43" s="1">
        <f>F33*F42</f>
        <v>911</v>
      </c>
      <c r="G43" s="1"/>
    </row>
    <row r="44" spans="1:7" x14ac:dyDescent="0.25">
      <c r="B44" s="3" t="s">
        <v>50</v>
      </c>
      <c r="C44" s="1"/>
      <c r="D44" s="1">
        <f>D43+E43+F43</f>
        <v>1826.07</v>
      </c>
      <c r="E44" s="1"/>
      <c r="F44" s="1"/>
      <c r="G44" s="1"/>
    </row>
    <row r="45" spans="1:7" ht="15" customHeight="1" x14ac:dyDescent="0.25">
      <c r="B45" s="4" t="s">
        <v>51</v>
      </c>
      <c r="C45" s="1"/>
      <c r="D45" s="1">
        <f>D43*100/D44</f>
        <v>11.771728356525218</v>
      </c>
      <c r="E45" s="1">
        <f>E43*100/D44</f>
        <v>38.339713154479284</v>
      </c>
      <c r="F45" s="1">
        <f>F43*100/D44</f>
        <v>49.888558488995493</v>
      </c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  <row r="47" spans="1:7" ht="15" customHeight="1" x14ac:dyDescent="0.25"/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G2"/>
    <mergeCell ref="B3:G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4.28515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22</v>
      </c>
      <c r="C2" s="126"/>
      <c r="D2" s="126"/>
      <c r="E2" s="126"/>
      <c r="F2" s="126"/>
      <c r="G2" s="126"/>
    </row>
    <row r="3" spans="1:7" ht="15.75" thickBot="1" x14ac:dyDescent="0.3">
      <c r="A3" s="1"/>
      <c r="B3" s="125" t="s">
        <v>9</v>
      </c>
      <c r="C3" s="126"/>
      <c r="D3" s="126"/>
      <c r="E3" s="126"/>
      <c r="F3" s="126"/>
      <c r="G3" s="126"/>
    </row>
    <row r="4" spans="1:7" ht="17.25" customHeight="1" thickBot="1" x14ac:dyDescent="0.3">
      <c r="A4" s="1"/>
      <c r="B4" s="107" t="s">
        <v>105</v>
      </c>
      <c r="C4" s="49" t="s">
        <v>57</v>
      </c>
      <c r="D4" s="12">
        <v>16.27</v>
      </c>
      <c r="E4" s="12">
        <v>12.04</v>
      </c>
      <c r="F4" s="12">
        <v>22.33</v>
      </c>
      <c r="G4" s="12">
        <v>131.30000000000001</v>
      </c>
    </row>
    <row r="5" spans="1:7" ht="16.5" customHeight="1" thickBot="1" x14ac:dyDescent="0.3">
      <c r="A5" s="1"/>
      <c r="B5" s="111" t="s">
        <v>78</v>
      </c>
      <c r="C5" s="54">
        <v>200</v>
      </c>
      <c r="D5" s="11">
        <v>3.6</v>
      </c>
      <c r="E5" s="11">
        <v>2.8</v>
      </c>
      <c r="F5" s="11">
        <v>17.600000000000001</v>
      </c>
      <c r="G5" s="23">
        <v>196</v>
      </c>
    </row>
    <row r="6" spans="1:7" ht="16.5" thickBot="1" x14ac:dyDescent="0.3">
      <c r="A6" s="27"/>
      <c r="B6" s="56" t="s">
        <v>120</v>
      </c>
      <c r="C6" s="75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7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7" x14ac:dyDescent="0.25">
      <c r="A9" s="1"/>
      <c r="B9" s="125" t="s">
        <v>62</v>
      </c>
      <c r="C9" s="135"/>
      <c r="D9" s="135"/>
      <c r="E9" s="135"/>
      <c r="F9" s="136"/>
      <c r="G9" s="1">
        <f>G7*65/G32</f>
        <v>22.56585165655159</v>
      </c>
    </row>
    <row r="10" spans="1:7" x14ac:dyDescent="0.25">
      <c r="A10" s="1"/>
      <c r="B10" s="125" t="s">
        <v>66</v>
      </c>
      <c r="C10" s="135"/>
      <c r="D10" s="135"/>
      <c r="E10" s="135"/>
      <c r="F10" s="136"/>
      <c r="G10" s="1">
        <f>G7*75/G32</f>
        <v>26.03752114217491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07" t="s">
        <v>142</v>
      </c>
      <c r="C12" s="49">
        <v>60</v>
      </c>
      <c r="D12" s="12">
        <v>2.8</v>
      </c>
      <c r="E12" s="12">
        <v>0</v>
      </c>
      <c r="F12" s="12">
        <v>1.3</v>
      </c>
      <c r="G12" s="12">
        <v>16</v>
      </c>
    </row>
    <row r="13" spans="1:7" ht="19.5" customHeight="1" thickBot="1" x14ac:dyDescent="0.3">
      <c r="A13" s="1"/>
      <c r="B13" s="108" t="s">
        <v>90</v>
      </c>
      <c r="C13" s="59" t="s">
        <v>60</v>
      </c>
      <c r="D13" s="40">
        <v>2.25</v>
      </c>
      <c r="E13" s="40">
        <v>5.75</v>
      </c>
      <c r="F13" s="40">
        <v>7</v>
      </c>
      <c r="G13" s="40">
        <v>90</v>
      </c>
    </row>
    <row r="14" spans="1:7" ht="16.5" thickBot="1" x14ac:dyDescent="0.3">
      <c r="A14" s="1"/>
      <c r="B14" s="108" t="s">
        <v>123</v>
      </c>
      <c r="C14" s="49">
        <v>20</v>
      </c>
      <c r="D14" s="12">
        <v>5.68</v>
      </c>
      <c r="E14" s="12">
        <v>0.88</v>
      </c>
      <c r="F14" s="12">
        <v>0.14000000000000001</v>
      </c>
      <c r="G14" s="12">
        <v>31.2</v>
      </c>
    </row>
    <row r="15" spans="1:7" ht="16.5" thickBot="1" x14ac:dyDescent="0.3">
      <c r="A15" s="1"/>
      <c r="B15" s="111" t="s">
        <v>106</v>
      </c>
      <c r="C15" s="88">
        <v>50</v>
      </c>
      <c r="D15" s="11">
        <v>19</v>
      </c>
      <c r="E15" s="11">
        <v>11</v>
      </c>
      <c r="F15" s="11">
        <v>7</v>
      </c>
      <c r="G15" s="11">
        <v>200</v>
      </c>
    </row>
    <row r="16" spans="1:7" ht="16.5" thickBot="1" x14ac:dyDescent="0.3">
      <c r="A16" s="1"/>
      <c r="B16" s="108" t="s">
        <v>65</v>
      </c>
      <c r="C16" s="49">
        <v>150</v>
      </c>
      <c r="D16" s="12">
        <v>3.15</v>
      </c>
      <c r="E16" s="12">
        <v>4.95</v>
      </c>
      <c r="F16" s="25">
        <v>20.100000000000001</v>
      </c>
      <c r="G16" s="25">
        <v>138</v>
      </c>
    </row>
    <row r="17" spans="1:7" ht="31.5" x14ac:dyDescent="0.25">
      <c r="A17" s="1"/>
      <c r="B17" s="107" t="s">
        <v>119</v>
      </c>
      <c r="C17" s="57">
        <v>200</v>
      </c>
      <c r="D17" s="104">
        <v>0.1</v>
      </c>
      <c r="E17" s="104"/>
      <c r="F17" s="104">
        <v>7.6</v>
      </c>
      <c r="G17" s="105">
        <v>31</v>
      </c>
    </row>
    <row r="18" spans="1:7" ht="16.5" thickBot="1" x14ac:dyDescent="0.3">
      <c r="A18" s="1"/>
      <c r="B18" s="56" t="s">
        <v>59</v>
      </c>
      <c r="C18" s="54">
        <v>30</v>
      </c>
      <c r="D18" s="10">
        <v>1.98</v>
      </c>
      <c r="E18" s="10">
        <v>0.36</v>
      </c>
      <c r="F18" s="10">
        <v>10.26</v>
      </c>
      <c r="G18" s="10">
        <v>54.3</v>
      </c>
    </row>
    <row r="19" spans="1:7" ht="15.75" x14ac:dyDescent="0.25">
      <c r="A19" s="1"/>
      <c r="B19" s="55" t="s">
        <v>68</v>
      </c>
      <c r="C19" s="57">
        <v>40</v>
      </c>
      <c r="D19" s="124">
        <v>3.04</v>
      </c>
      <c r="E19" s="124">
        <v>0.36</v>
      </c>
      <c r="F19" s="124">
        <v>18.68</v>
      </c>
      <c r="G19" s="124">
        <v>92.4</v>
      </c>
    </row>
    <row r="20" spans="1:7" x14ac:dyDescent="0.25">
      <c r="A20" s="1"/>
      <c r="B20" s="3" t="s">
        <v>10</v>
      </c>
      <c r="C20" s="1"/>
      <c r="D20" s="1">
        <f>SUM(D12:D19)</f>
        <v>38</v>
      </c>
      <c r="E20" s="1">
        <f>SUM(E12:E19)</f>
        <v>23.299999999999997</v>
      </c>
      <c r="F20" s="1">
        <f>SUM(F12:F19)</f>
        <v>72.080000000000013</v>
      </c>
      <c r="G20" s="1">
        <f>SUM(G12:G19)</f>
        <v>652.9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0.61315789473684201</v>
      </c>
      <c r="F21" s="1">
        <f>F20/D20</f>
        <v>1.8968421052631583</v>
      </c>
      <c r="G21" s="1"/>
    </row>
    <row r="22" spans="1:7" x14ac:dyDescent="0.25">
      <c r="A22" s="1"/>
      <c r="B22" s="125" t="s">
        <v>62</v>
      </c>
      <c r="C22" s="135"/>
      <c r="D22" s="135"/>
      <c r="E22" s="135"/>
      <c r="F22" s="136"/>
      <c r="G22" s="1">
        <f>G20*65/G32</f>
        <v>26.389476171525224</v>
      </c>
    </row>
    <row r="23" spans="1:7" x14ac:dyDescent="0.25">
      <c r="A23" s="1"/>
      <c r="B23" s="125" t="s">
        <v>63</v>
      </c>
      <c r="C23" s="135"/>
      <c r="D23" s="135"/>
      <c r="E23" s="135"/>
      <c r="F23" s="136"/>
      <c r="G23" s="1">
        <f>G20*75/G32</f>
        <v>30.449395582529103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107" t="s">
        <v>124</v>
      </c>
      <c r="C25" s="72">
        <v>100</v>
      </c>
      <c r="D25" s="34">
        <v>9.1999999999999993</v>
      </c>
      <c r="E25" s="34">
        <v>14.87</v>
      </c>
      <c r="F25" s="34">
        <v>33.6</v>
      </c>
      <c r="G25" s="34">
        <v>305.76</v>
      </c>
    </row>
    <row r="26" spans="1:7" ht="16.5" thickBot="1" x14ac:dyDescent="0.3">
      <c r="A26" s="1"/>
      <c r="B26" s="82" t="s">
        <v>99</v>
      </c>
      <c r="C26" s="89">
        <v>200</v>
      </c>
      <c r="D26" s="11">
        <v>0.2</v>
      </c>
      <c r="E26" s="11">
        <v>0.06</v>
      </c>
      <c r="F26" s="11">
        <v>12.8</v>
      </c>
      <c r="G26" s="11">
        <v>51.2</v>
      </c>
    </row>
    <row r="27" spans="1:7" ht="15.75" x14ac:dyDescent="0.25">
      <c r="A27" s="1"/>
      <c r="B27" s="82" t="s">
        <v>131</v>
      </c>
      <c r="C27" s="89">
        <v>100</v>
      </c>
      <c r="D27" s="34">
        <v>0.9</v>
      </c>
      <c r="E27" s="34">
        <v>0.2</v>
      </c>
      <c r="F27" s="34">
        <v>8.1</v>
      </c>
      <c r="G27" s="35">
        <v>40</v>
      </c>
    </row>
    <row r="28" spans="1:7" x14ac:dyDescent="0.25">
      <c r="A28" s="1"/>
      <c r="B28" s="3" t="s">
        <v>10</v>
      </c>
      <c r="C28" s="1"/>
      <c r="D28" s="1">
        <f>SUM(D25:D27)</f>
        <v>10.299999999999999</v>
      </c>
      <c r="E28" s="1">
        <f>SUM(E25:E27)</f>
        <v>15.129999999999999</v>
      </c>
      <c r="F28" s="1">
        <f>SUM(F25:F27)</f>
        <v>54.500000000000007</v>
      </c>
      <c r="G28" s="1">
        <f>SUM(G25:G27)</f>
        <v>396.96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1.4689320388349516</v>
      </c>
      <c r="F29" s="1">
        <f>F28/D28</f>
        <v>5.2912621359223317</v>
      </c>
      <c r="G29" s="1"/>
    </row>
    <row r="30" spans="1:7" x14ac:dyDescent="0.25">
      <c r="A30" s="1"/>
      <c r="B30" s="125" t="s">
        <v>62</v>
      </c>
      <c r="C30" s="135"/>
      <c r="D30" s="135"/>
      <c r="E30" s="135"/>
      <c r="F30" s="136"/>
      <c r="G30" s="1">
        <f>G28*65/G32</f>
        <v>16.044672171923192</v>
      </c>
    </row>
    <row r="31" spans="1:7" x14ac:dyDescent="0.25">
      <c r="A31" s="1"/>
      <c r="B31" s="125" t="s">
        <v>63</v>
      </c>
      <c r="C31" s="135"/>
      <c r="D31" s="135"/>
      <c r="E31" s="135"/>
      <c r="F31" s="136"/>
      <c r="G31" s="1">
        <f>G28*75/G32</f>
        <v>18.51308327529599</v>
      </c>
    </row>
    <row r="32" spans="1:7" x14ac:dyDescent="0.25">
      <c r="A32" s="1"/>
      <c r="B32" s="3" t="s">
        <v>14</v>
      </c>
      <c r="C32" s="1"/>
      <c r="D32" s="1">
        <f>D7+D20+D28</f>
        <v>75.77</v>
      </c>
      <c r="E32" s="1">
        <f>E7+E20+E28</f>
        <v>53.78</v>
      </c>
      <c r="F32" s="1">
        <f>F7+F20+F28</f>
        <v>213.21</v>
      </c>
      <c r="G32" s="1">
        <f>G7+G20+G28</f>
        <v>1608.1599999999999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0.70977959614623209</v>
      </c>
      <c r="F34" s="1">
        <f>F32/D32</f>
        <v>2.8139105186749376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27" t="s">
        <v>16</v>
      </c>
      <c r="C36" s="128"/>
      <c r="D36" s="128"/>
      <c r="E36" s="128"/>
      <c r="F36" s="129"/>
      <c r="G36" s="133">
        <f>G32*100/2100</f>
        <v>76.579047619047614</v>
      </c>
    </row>
    <row r="37" spans="1:7" x14ac:dyDescent="0.25">
      <c r="A37" s="1"/>
      <c r="B37" s="130"/>
      <c r="C37" s="131"/>
      <c r="D37" s="131"/>
      <c r="E37" s="131"/>
      <c r="F37" s="132"/>
      <c r="G37" s="134"/>
    </row>
    <row r="38" spans="1:7" x14ac:dyDescent="0.25">
      <c r="A38" s="1"/>
      <c r="B38" s="127" t="s">
        <v>15</v>
      </c>
      <c r="C38" s="128"/>
      <c r="D38" s="128"/>
      <c r="E38" s="128"/>
      <c r="F38" s="129"/>
      <c r="G38" s="133">
        <f>G32*100/2300</f>
        <v>69.92</v>
      </c>
    </row>
    <row r="39" spans="1:7" x14ac:dyDescent="0.25">
      <c r="A39" s="1"/>
      <c r="B39" s="130"/>
      <c r="C39" s="131"/>
      <c r="D39" s="131"/>
      <c r="E39" s="131"/>
      <c r="F39" s="132"/>
      <c r="G39" s="134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D32*D41</f>
        <v>303.08</v>
      </c>
      <c r="E42" s="1">
        <f>E32*E41</f>
        <v>484.02</v>
      </c>
      <c r="F42" s="1">
        <f>F32*F41</f>
        <v>852.84</v>
      </c>
      <c r="G42" s="1"/>
    </row>
    <row r="43" spans="1:7" x14ac:dyDescent="0.25">
      <c r="A43" s="1"/>
      <c r="B43" s="3" t="s">
        <v>50</v>
      </c>
      <c r="C43" s="1"/>
      <c r="D43" s="1">
        <f>D42+E42+F42</f>
        <v>1639.94</v>
      </c>
      <c r="E43" s="1"/>
      <c r="F43" s="1"/>
      <c r="G43" s="1"/>
    </row>
    <row r="44" spans="1:7" ht="30" x14ac:dyDescent="0.25">
      <c r="B44" s="4" t="s">
        <v>51</v>
      </c>
      <c r="C44" s="1"/>
      <c r="D44" s="1">
        <f>D42*100/D43</f>
        <v>18.481163945022377</v>
      </c>
      <c r="E44" s="1">
        <f>E42*100/D43</f>
        <v>29.514494432723147</v>
      </c>
      <c r="F44" s="1">
        <f>F42*100/D43</f>
        <v>52.004341622254472</v>
      </c>
      <c r="G44" s="1"/>
    </row>
    <row r="45" spans="1:7" ht="30" x14ac:dyDescent="0.25"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G2"/>
    <mergeCell ref="B3:G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8"/>
  <sheetViews>
    <sheetView workbookViewId="0">
      <selection activeCell="B13" sqref="B13:G13"/>
    </sheetView>
  </sheetViews>
  <sheetFormatPr defaultRowHeight="15" x14ac:dyDescent="0.25"/>
  <cols>
    <col min="1" max="1" width="5.28515625" customWidth="1"/>
    <col min="2" max="2" width="34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23</v>
      </c>
      <c r="C2" s="126"/>
      <c r="D2" s="126"/>
      <c r="E2" s="126"/>
      <c r="F2" s="126"/>
      <c r="G2" s="126"/>
    </row>
    <row r="3" spans="1:7" ht="15.75" thickBot="1" x14ac:dyDescent="0.3">
      <c r="A3" s="1"/>
      <c r="B3" s="125" t="s">
        <v>9</v>
      </c>
      <c r="C3" s="126"/>
      <c r="D3" s="126"/>
      <c r="E3" s="126"/>
      <c r="F3" s="126"/>
      <c r="G3" s="126"/>
    </row>
    <row r="4" spans="1:7" ht="15" customHeight="1" thickBot="1" x14ac:dyDescent="0.3">
      <c r="A4" s="21"/>
      <c r="B4" s="116" t="s">
        <v>151</v>
      </c>
      <c r="C4" s="90">
        <v>150</v>
      </c>
      <c r="D4" s="12">
        <v>5.34</v>
      </c>
      <c r="E4" s="12">
        <v>6.65</v>
      </c>
      <c r="F4" s="12">
        <v>19.66</v>
      </c>
      <c r="G4" s="12">
        <v>159.44999999999999</v>
      </c>
    </row>
    <row r="5" spans="1:7" ht="15.75" customHeight="1" thickBot="1" x14ac:dyDescent="0.3">
      <c r="A5" s="1"/>
      <c r="B5" s="116" t="s">
        <v>93</v>
      </c>
      <c r="C5" s="90">
        <v>200</v>
      </c>
      <c r="D5" s="12">
        <v>0.23</v>
      </c>
      <c r="E5" s="12">
        <v>0.05</v>
      </c>
      <c r="F5" s="12">
        <v>11.45</v>
      </c>
      <c r="G5" s="25">
        <v>46.66</v>
      </c>
    </row>
    <row r="6" spans="1:7" ht="16.5" thickBot="1" x14ac:dyDescent="0.3">
      <c r="A6" s="1"/>
      <c r="B6" s="108" t="s">
        <v>107</v>
      </c>
      <c r="C6" s="91">
        <v>50</v>
      </c>
      <c r="D6" s="10">
        <v>3.03</v>
      </c>
      <c r="E6" s="10">
        <v>5.38</v>
      </c>
      <c r="F6" s="10">
        <v>17.2</v>
      </c>
      <c r="G6" s="10">
        <v>244</v>
      </c>
    </row>
    <row r="7" spans="1:7" x14ac:dyDescent="0.25">
      <c r="A7" s="1"/>
      <c r="B7" s="3" t="s">
        <v>10</v>
      </c>
      <c r="C7" s="1"/>
      <c r="D7" s="1">
        <f>SUM(D4:D6)</f>
        <v>8.6</v>
      </c>
      <c r="E7" s="1">
        <f>SUM(E4:E6)</f>
        <v>12.08</v>
      </c>
      <c r="F7" s="1">
        <f>SUM(F4:F6)</f>
        <v>48.31</v>
      </c>
      <c r="G7" s="1">
        <f>SUM(G4:G6)</f>
        <v>450.11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1.4046511627906977</v>
      </c>
      <c r="F8" s="1">
        <f>F7/D7</f>
        <v>5.6174418604651164</v>
      </c>
      <c r="G8" s="1"/>
    </row>
    <row r="9" spans="1:7" x14ac:dyDescent="0.25">
      <c r="A9" s="1"/>
      <c r="B9" s="125" t="s">
        <v>62</v>
      </c>
      <c r="C9" s="135"/>
      <c r="D9" s="135"/>
      <c r="E9" s="135"/>
      <c r="F9" s="136"/>
      <c r="G9" s="1">
        <f>G7*65/G31</f>
        <v>16.479094969612657</v>
      </c>
    </row>
    <row r="10" spans="1:7" x14ac:dyDescent="0.25">
      <c r="A10" s="1"/>
      <c r="B10" s="125" t="s">
        <v>63</v>
      </c>
      <c r="C10" s="135"/>
      <c r="D10" s="135"/>
      <c r="E10" s="135"/>
      <c r="F10" s="136"/>
      <c r="G10" s="1">
        <f>G7*75/G31</f>
        <v>19.014340349553063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16.5" thickBot="1" x14ac:dyDescent="0.3">
      <c r="A12" s="1"/>
      <c r="B12" s="108" t="s">
        <v>146</v>
      </c>
      <c r="C12" s="49">
        <v>60</v>
      </c>
      <c r="D12" s="12">
        <v>1.8</v>
      </c>
      <c r="E12" s="12">
        <v>5.0999999999999996</v>
      </c>
      <c r="F12" s="12">
        <v>9.5</v>
      </c>
      <c r="G12" s="12">
        <v>89.7</v>
      </c>
    </row>
    <row r="13" spans="1:7" ht="32.25" thickBot="1" x14ac:dyDescent="0.3">
      <c r="A13" s="1"/>
      <c r="B13" s="121" t="s">
        <v>73</v>
      </c>
      <c r="C13" s="122" t="s">
        <v>61</v>
      </c>
      <c r="D13" s="123">
        <v>22.5</v>
      </c>
      <c r="E13" s="123">
        <v>3</v>
      </c>
      <c r="F13" s="123">
        <v>1</v>
      </c>
      <c r="G13" s="123">
        <v>121</v>
      </c>
    </row>
    <row r="14" spans="1:7" ht="16.5" thickBot="1" x14ac:dyDescent="0.3">
      <c r="A14" s="1"/>
      <c r="B14" s="108" t="s">
        <v>108</v>
      </c>
      <c r="C14" s="53">
        <v>75</v>
      </c>
      <c r="D14" s="11">
        <v>10.35</v>
      </c>
      <c r="E14" s="11">
        <v>31.2</v>
      </c>
      <c r="F14" s="23">
        <v>9.4499999999999993</v>
      </c>
      <c r="G14" s="11">
        <v>360</v>
      </c>
    </row>
    <row r="15" spans="1:7" ht="16.5" thickBot="1" x14ac:dyDescent="0.3">
      <c r="A15" s="1"/>
      <c r="B15" s="56" t="s">
        <v>74</v>
      </c>
      <c r="C15" s="78">
        <v>150</v>
      </c>
      <c r="D15" s="11">
        <v>2.1</v>
      </c>
      <c r="E15" s="11">
        <v>4.05</v>
      </c>
      <c r="F15" s="11">
        <v>22.35</v>
      </c>
      <c r="G15" s="23">
        <v>100</v>
      </c>
    </row>
    <row r="16" spans="1:7" ht="16.5" thickBot="1" x14ac:dyDescent="0.3">
      <c r="A16" s="1"/>
      <c r="B16" s="55" t="s">
        <v>77</v>
      </c>
      <c r="C16" s="78">
        <v>200</v>
      </c>
      <c r="D16" s="11">
        <v>0.6</v>
      </c>
      <c r="E16" s="11">
        <v>0.2</v>
      </c>
      <c r="F16" s="11">
        <v>20</v>
      </c>
      <c r="G16" s="11">
        <v>90</v>
      </c>
    </row>
    <row r="17" spans="1:7" ht="16.5" thickBot="1" x14ac:dyDescent="0.3">
      <c r="A17" s="1"/>
      <c r="B17" s="56" t="s">
        <v>59</v>
      </c>
      <c r="C17" s="47">
        <v>30</v>
      </c>
      <c r="D17" s="11">
        <v>1.98</v>
      </c>
      <c r="E17" s="11">
        <v>0.36</v>
      </c>
      <c r="F17" s="11">
        <v>10.26</v>
      </c>
      <c r="G17" s="11">
        <v>54.3</v>
      </c>
    </row>
    <row r="18" spans="1:7" ht="16.5" thickBot="1" x14ac:dyDescent="0.3">
      <c r="A18" s="1"/>
      <c r="B18" s="55" t="s">
        <v>68</v>
      </c>
      <c r="C18" s="78">
        <v>30</v>
      </c>
      <c r="D18" s="12">
        <v>2.2799999999999998</v>
      </c>
      <c r="E18" s="12">
        <v>0.27</v>
      </c>
      <c r="F18" s="12">
        <v>14.01</v>
      </c>
      <c r="G18" s="12">
        <v>69.3</v>
      </c>
    </row>
    <row r="19" spans="1:7" x14ac:dyDescent="0.25">
      <c r="A19" s="1"/>
      <c r="B19" s="3" t="s">
        <v>10</v>
      </c>
      <c r="C19" s="1"/>
      <c r="D19" s="1">
        <f>SUM(D12:D18)</f>
        <v>41.61</v>
      </c>
      <c r="E19" s="1">
        <f>SUM(E12:E18)</f>
        <v>44.18</v>
      </c>
      <c r="F19" s="1">
        <f>SUM(F12:F18)</f>
        <v>86.570000000000007</v>
      </c>
      <c r="G19" s="1">
        <f>SUM(G12:G18)</f>
        <v>884.3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1.0617639990386927</v>
      </c>
      <c r="F20" s="1">
        <f>F19/D19</f>
        <v>2.0805094929103585</v>
      </c>
      <c r="G20" s="1"/>
    </row>
    <row r="21" spans="1:7" x14ac:dyDescent="0.25">
      <c r="A21" s="1"/>
      <c r="B21" s="125" t="s">
        <v>62</v>
      </c>
      <c r="C21" s="135"/>
      <c r="D21" s="135"/>
      <c r="E21" s="135"/>
      <c r="F21" s="136"/>
      <c r="G21" s="1">
        <f>G19*65/G31</f>
        <v>32.375338654170022</v>
      </c>
    </row>
    <row r="22" spans="1:7" x14ac:dyDescent="0.25">
      <c r="A22" s="1"/>
      <c r="B22" s="125" t="s">
        <v>63</v>
      </c>
      <c r="C22" s="135"/>
      <c r="D22" s="135"/>
      <c r="E22" s="135"/>
      <c r="F22" s="136"/>
      <c r="G22" s="1">
        <f>G19*75/G31</f>
        <v>37.356159985580796</v>
      </c>
    </row>
    <row r="23" spans="1:7" ht="15.75" thickBot="1" x14ac:dyDescent="0.3">
      <c r="A23" s="1"/>
      <c r="B23" s="19" t="s">
        <v>13</v>
      </c>
      <c r="C23" s="20"/>
      <c r="D23" s="20"/>
      <c r="E23" s="20"/>
      <c r="F23" s="20"/>
      <c r="G23" s="20"/>
    </row>
    <row r="24" spans="1:7" ht="16.5" thickBot="1" x14ac:dyDescent="0.3">
      <c r="A24" s="27"/>
      <c r="B24" s="92" t="s">
        <v>109</v>
      </c>
      <c r="C24" s="49" t="s">
        <v>57</v>
      </c>
      <c r="D24" s="36">
        <v>15.8</v>
      </c>
      <c r="E24" s="36">
        <v>10.5</v>
      </c>
      <c r="F24" s="36">
        <v>19</v>
      </c>
      <c r="G24" s="36">
        <v>227.2</v>
      </c>
    </row>
    <row r="25" spans="1:7" ht="16.5" thickBot="1" x14ac:dyDescent="0.3">
      <c r="A25" s="27"/>
      <c r="B25" s="56" t="s">
        <v>85</v>
      </c>
      <c r="C25" s="71">
        <v>200</v>
      </c>
      <c r="D25" s="14">
        <v>4.2</v>
      </c>
      <c r="E25" s="14">
        <v>4</v>
      </c>
      <c r="F25" s="14">
        <v>18</v>
      </c>
      <c r="G25" s="14">
        <v>124.8</v>
      </c>
    </row>
    <row r="26" spans="1:7" ht="15.75" x14ac:dyDescent="0.25">
      <c r="A26" s="1"/>
      <c r="B26" s="56" t="s">
        <v>130</v>
      </c>
      <c r="C26" s="71">
        <v>100</v>
      </c>
      <c r="D26" s="24">
        <v>1.5</v>
      </c>
      <c r="E26" s="24">
        <v>0.1</v>
      </c>
      <c r="F26" s="24">
        <v>21</v>
      </c>
      <c r="G26" s="24">
        <v>89</v>
      </c>
    </row>
    <row r="27" spans="1:7" x14ac:dyDescent="0.25">
      <c r="A27" s="1"/>
      <c r="B27" s="3" t="s">
        <v>10</v>
      </c>
      <c r="C27" s="1"/>
      <c r="D27" s="1">
        <f>SUM(D24:D26)</f>
        <v>21.5</v>
      </c>
      <c r="E27" s="1">
        <f>SUM(E24:E26)</f>
        <v>14.6</v>
      </c>
      <c r="F27" s="1">
        <f>SUM(F24:F26)</f>
        <v>58</v>
      </c>
      <c r="G27" s="1">
        <f>SUM(G24:G26)</f>
        <v>441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0.67906976744186043</v>
      </c>
      <c r="F28" s="1">
        <f>F27/D27</f>
        <v>2.6976744186046511</v>
      </c>
      <c r="G28" s="1"/>
    </row>
    <row r="29" spans="1:7" x14ac:dyDescent="0.25">
      <c r="A29" s="1"/>
      <c r="B29" s="125" t="s">
        <v>62</v>
      </c>
      <c r="C29" s="135"/>
      <c r="D29" s="135"/>
      <c r="E29" s="135"/>
      <c r="F29" s="136"/>
      <c r="G29" s="1">
        <f>G27*65/G31</f>
        <v>16.145566376217324</v>
      </c>
    </row>
    <row r="30" spans="1:7" x14ac:dyDescent="0.25">
      <c r="A30" s="1"/>
      <c r="B30" s="125" t="s">
        <v>63</v>
      </c>
      <c r="C30" s="135"/>
      <c r="D30" s="135"/>
      <c r="E30" s="135"/>
      <c r="F30" s="136"/>
      <c r="G30" s="1">
        <f>G27*75/G31</f>
        <v>18.629499664866145</v>
      </c>
    </row>
    <row r="31" spans="1:7" x14ac:dyDescent="0.25">
      <c r="A31" s="1"/>
      <c r="B31" s="3" t="s">
        <v>14</v>
      </c>
      <c r="C31" s="1"/>
      <c r="D31" s="1">
        <f>D7+D19+D27</f>
        <v>71.710000000000008</v>
      </c>
      <c r="E31" s="1">
        <f>E7+E19+E27</f>
        <v>70.86</v>
      </c>
      <c r="F31" s="1">
        <f>F7+F19+F27</f>
        <v>192.88</v>
      </c>
      <c r="G31" s="1">
        <f>G7+G19+G27</f>
        <v>1775.4099999999999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0.98814670199414301</v>
      </c>
      <c r="F33" s="1">
        <f>F31/D31</f>
        <v>2.6897224933760979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27" t="s">
        <v>16</v>
      </c>
      <c r="C35" s="128"/>
      <c r="D35" s="128"/>
      <c r="E35" s="128"/>
      <c r="F35" s="129"/>
      <c r="G35" s="133">
        <f>G31*100/2100</f>
        <v>84.543333333333337</v>
      </c>
    </row>
    <row r="36" spans="1:7" x14ac:dyDescent="0.25">
      <c r="A36" s="1"/>
      <c r="B36" s="130"/>
      <c r="C36" s="131"/>
      <c r="D36" s="131"/>
      <c r="E36" s="131"/>
      <c r="F36" s="132"/>
      <c r="G36" s="134"/>
    </row>
    <row r="37" spans="1:7" x14ac:dyDescent="0.25">
      <c r="A37" s="1"/>
      <c r="B37" s="127" t="s">
        <v>15</v>
      </c>
      <c r="C37" s="128"/>
      <c r="D37" s="128"/>
      <c r="E37" s="128"/>
      <c r="F37" s="129"/>
      <c r="G37" s="133">
        <f>G31*100/2300</f>
        <v>77.191739130434783</v>
      </c>
    </row>
    <row r="38" spans="1:7" x14ac:dyDescent="0.25">
      <c r="A38" s="1"/>
      <c r="B38" s="130"/>
      <c r="C38" s="131"/>
      <c r="D38" s="131"/>
      <c r="E38" s="131"/>
      <c r="F38" s="132"/>
      <c r="G38" s="134"/>
    </row>
    <row r="39" spans="1:7" x14ac:dyDescent="0.25">
      <c r="B39" s="3" t="s">
        <v>47</v>
      </c>
      <c r="C39" s="3"/>
      <c r="D39" s="3"/>
      <c r="E39" s="3"/>
      <c r="F39" s="3"/>
      <c r="G39" s="3"/>
    </row>
    <row r="40" spans="1:7" x14ac:dyDescent="0.25">
      <c r="B40" s="3" t="s">
        <v>48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49</v>
      </c>
      <c r="C41" s="1"/>
      <c r="D41" s="1">
        <f>D31*D40</f>
        <v>286.84000000000003</v>
      </c>
      <c r="E41" s="1">
        <f>E31*E40</f>
        <v>637.74</v>
      </c>
      <c r="F41" s="1">
        <f>F31*F40</f>
        <v>771.52</v>
      </c>
      <c r="G41" s="1"/>
    </row>
    <row r="42" spans="1:7" x14ac:dyDescent="0.25">
      <c r="B42" s="3" t="s">
        <v>50</v>
      </c>
      <c r="C42" s="1"/>
      <c r="D42" s="1">
        <f>D41+E41+F41</f>
        <v>1696.1</v>
      </c>
      <c r="E42" s="1"/>
      <c r="F42" s="1"/>
      <c r="G42" s="1"/>
    </row>
    <row r="43" spans="1:7" ht="30" x14ac:dyDescent="0.25">
      <c r="B43" s="4" t="s">
        <v>51</v>
      </c>
      <c r="C43" s="1"/>
      <c r="D43" s="1">
        <f>D41*100/D42</f>
        <v>16.911738694652442</v>
      </c>
      <c r="E43" s="1">
        <f>E41*100/D42</f>
        <v>37.600377336241969</v>
      </c>
      <c r="F43" s="1">
        <f>F41*100/D42</f>
        <v>45.487883969105596</v>
      </c>
      <c r="G43" s="1"/>
    </row>
    <row r="44" spans="1:7" ht="30" x14ac:dyDescent="0.25">
      <c r="B44" s="4" t="s">
        <v>52</v>
      </c>
      <c r="C44" s="1"/>
      <c r="D44" s="3" t="s">
        <v>53</v>
      </c>
      <c r="E44" s="3" t="s">
        <v>54</v>
      </c>
      <c r="F44" s="3" t="s">
        <v>55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G2"/>
    <mergeCell ref="B3:G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"/>
  <sheetViews>
    <sheetView workbookViewId="0">
      <selection activeCell="B14" sqref="B14:G14"/>
    </sheetView>
  </sheetViews>
  <sheetFormatPr defaultRowHeight="15" x14ac:dyDescent="0.25"/>
  <cols>
    <col min="1" max="1" width="5.28515625" customWidth="1"/>
    <col min="2" max="2" width="33.28515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5" t="s">
        <v>24</v>
      </c>
      <c r="C2" s="126"/>
      <c r="D2" s="126"/>
      <c r="E2" s="126"/>
      <c r="F2" s="126"/>
      <c r="G2" s="126"/>
    </row>
    <row r="3" spans="1:7" x14ac:dyDescent="0.25">
      <c r="A3" s="1"/>
      <c r="B3" s="125" t="s">
        <v>9</v>
      </c>
      <c r="C3" s="126"/>
      <c r="D3" s="126"/>
      <c r="E3" s="126"/>
      <c r="F3" s="126"/>
      <c r="G3" s="126"/>
    </row>
    <row r="4" spans="1:7" ht="15.75" x14ac:dyDescent="0.25">
      <c r="A4" s="27"/>
      <c r="B4" s="107" t="s">
        <v>110</v>
      </c>
      <c r="C4" s="49" t="s">
        <v>104</v>
      </c>
      <c r="D4" s="100">
        <v>19.25</v>
      </c>
      <c r="E4" s="100">
        <v>4.87</v>
      </c>
      <c r="F4" s="100">
        <v>13.75</v>
      </c>
      <c r="G4" s="100">
        <v>177</v>
      </c>
    </row>
    <row r="5" spans="1:7" ht="16.5" thickBot="1" x14ac:dyDescent="0.3">
      <c r="A5" s="1"/>
      <c r="B5" s="117" t="s">
        <v>140</v>
      </c>
      <c r="C5" s="62">
        <v>150</v>
      </c>
      <c r="D5" s="11">
        <v>3</v>
      </c>
      <c r="E5" s="11">
        <v>3</v>
      </c>
      <c r="F5" s="11">
        <v>14.6</v>
      </c>
      <c r="G5" s="11">
        <v>97</v>
      </c>
    </row>
    <row r="6" spans="1:7" ht="17.25" customHeight="1" thickBot="1" x14ac:dyDescent="0.3">
      <c r="A6" s="1"/>
      <c r="B6" s="107" t="s">
        <v>70</v>
      </c>
      <c r="C6" s="93">
        <v>200</v>
      </c>
      <c r="D6" s="12">
        <v>1.4</v>
      </c>
      <c r="E6" s="12">
        <v>1</v>
      </c>
      <c r="F6" s="12">
        <v>15</v>
      </c>
      <c r="G6" s="12">
        <v>78</v>
      </c>
    </row>
    <row r="7" spans="1:7" ht="16.5" thickBot="1" x14ac:dyDescent="0.3">
      <c r="A7" s="1"/>
      <c r="B7" s="117" t="s">
        <v>59</v>
      </c>
      <c r="C7" s="47">
        <v>30</v>
      </c>
      <c r="D7" s="11">
        <v>1.98</v>
      </c>
      <c r="E7" s="11">
        <v>0.36</v>
      </c>
      <c r="F7" s="11">
        <v>10.26</v>
      </c>
      <c r="G7" s="11">
        <v>54.3</v>
      </c>
    </row>
    <row r="8" spans="1:7" x14ac:dyDescent="0.25">
      <c r="A8" s="1"/>
      <c r="B8" s="118" t="s">
        <v>10</v>
      </c>
      <c r="C8" s="1"/>
      <c r="D8" s="1">
        <f>SUM(D4:D7)</f>
        <v>25.63</v>
      </c>
      <c r="E8" s="1">
        <f>SUM(E4:E7)</f>
        <v>9.23</v>
      </c>
      <c r="F8" s="1">
        <f>SUM(F4:F7)</f>
        <v>53.61</v>
      </c>
      <c r="G8" s="1">
        <f>SUM(G4:G7)</f>
        <v>406.3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0.36012485368708547</v>
      </c>
      <c r="F9" s="1">
        <f>F8/D8</f>
        <v>2.091689426453375</v>
      </c>
      <c r="G9" s="1"/>
    </row>
    <row r="10" spans="1:7" x14ac:dyDescent="0.25">
      <c r="A10" s="1"/>
      <c r="B10" s="125" t="s">
        <v>62</v>
      </c>
      <c r="C10" s="135"/>
      <c r="D10" s="135"/>
      <c r="E10" s="135"/>
      <c r="F10" s="136"/>
      <c r="G10" s="1">
        <f>G8*65/G32</f>
        <v>17.255923055813284</v>
      </c>
    </row>
    <row r="11" spans="1:7" x14ac:dyDescent="0.25">
      <c r="A11" s="1"/>
      <c r="B11" s="125" t="s">
        <v>63</v>
      </c>
      <c r="C11" s="135"/>
      <c r="D11" s="135"/>
      <c r="E11" s="135"/>
      <c r="F11" s="136"/>
      <c r="G11" s="1">
        <f>G8*75/G32</f>
        <v>19.910680449015327</v>
      </c>
    </row>
    <row r="12" spans="1:7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7" ht="19.5" customHeight="1" thickBot="1" x14ac:dyDescent="0.3">
      <c r="A13" s="1"/>
      <c r="B13" s="52" t="s">
        <v>147</v>
      </c>
      <c r="C13" s="49">
        <v>50</v>
      </c>
      <c r="D13" s="12">
        <v>1.6</v>
      </c>
      <c r="E13" s="12">
        <v>1.9</v>
      </c>
      <c r="F13" s="12">
        <v>8.4</v>
      </c>
      <c r="G13" s="12">
        <v>132.4</v>
      </c>
    </row>
    <row r="14" spans="1:7" ht="32.25" thickBot="1" x14ac:dyDescent="0.3">
      <c r="A14" s="1"/>
      <c r="B14" s="108" t="s">
        <v>154</v>
      </c>
      <c r="C14" s="49" t="s">
        <v>60</v>
      </c>
      <c r="D14" s="9">
        <v>2.25</v>
      </c>
      <c r="E14" s="9">
        <v>5.75</v>
      </c>
      <c r="F14" s="9">
        <v>7</v>
      </c>
      <c r="G14" s="9">
        <v>90</v>
      </c>
    </row>
    <row r="15" spans="1:7" ht="16.5" thickBot="1" x14ac:dyDescent="0.3">
      <c r="A15" s="1"/>
      <c r="B15" s="107" t="s">
        <v>111</v>
      </c>
      <c r="C15" s="47">
        <v>75</v>
      </c>
      <c r="D15" s="12">
        <v>12</v>
      </c>
      <c r="E15" s="12">
        <v>12.6</v>
      </c>
      <c r="F15" s="12">
        <v>3.9</v>
      </c>
      <c r="G15" s="12">
        <v>177.3</v>
      </c>
    </row>
    <row r="16" spans="1:7" ht="15.75" x14ac:dyDescent="0.25">
      <c r="A16" s="1"/>
      <c r="B16" s="111" t="s">
        <v>79</v>
      </c>
      <c r="C16" s="71">
        <v>150</v>
      </c>
      <c r="D16" s="102">
        <v>3</v>
      </c>
      <c r="E16" s="102">
        <v>3</v>
      </c>
      <c r="F16" s="102">
        <v>14.6</v>
      </c>
      <c r="G16" s="103">
        <v>97</v>
      </c>
    </row>
    <row r="17" spans="1:7" ht="16.5" thickBot="1" x14ac:dyDescent="0.3">
      <c r="A17" s="1"/>
      <c r="B17" s="85" t="s">
        <v>86</v>
      </c>
      <c r="C17" s="80">
        <v>200</v>
      </c>
      <c r="D17" s="10">
        <v>0.16</v>
      </c>
      <c r="E17" s="10">
        <v>0.14000000000000001</v>
      </c>
      <c r="F17" s="10">
        <v>17.18</v>
      </c>
      <c r="G17" s="10">
        <v>67.36</v>
      </c>
    </row>
    <row r="18" spans="1:7" ht="16.5" thickBot="1" x14ac:dyDescent="0.3">
      <c r="A18" s="1"/>
      <c r="B18" s="86" t="s">
        <v>59</v>
      </c>
      <c r="C18" s="57">
        <v>30</v>
      </c>
      <c r="D18" s="10">
        <v>1.98</v>
      </c>
      <c r="E18" s="10">
        <v>0.36</v>
      </c>
      <c r="F18" s="10">
        <v>10.26</v>
      </c>
      <c r="G18" s="10">
        <v>54.3</v>
      </c>
    </row>
    <row r="19" spans="1:7" ht="16.5" thickBot="1" x14ac:dyDescent="0.3">
      <c r="A19" s="1"/>
      <c r="B19" s="55" t="s">
        <v>127</v>
      </c>
      <c r="C19" s="78">
        <v>30</v>
      </c>
      <c r="D19" s="12">
        <v>2.2799999999999998</v>
      </c>
      <c r="E19" s="12">
        <v>0.27</v>
      </c>
      <c r="F19" s="12">
        <v>14.01</v>
      </c>
      <c r="G19" s="12">
        <v>69.3</v>
      </c>
    </row>
    <row r="20" spans="1:7" x14ac:dyDescent="0.25">
      <c r="A20" s="1"/>
      <c r="B20" s="3" t="s">
        <v>10</v>
      </c>
      <c r="C20" s="1"/>
      <c r="D20" s="1">
        <f>SUM(D13:D19)</f>
        <v>23.270000000000003</v>
      </c>
      <c r="E20" s="1">
        <f>SUM(E13:E19)</f>
        <v>24.02</v>
      </c>
      <c r="F20" s="1">
        <f>SUM(F13:F19)</f>
        <v>75.349999999999994</v>
      </c>
      <c r="G20" s="1">
        <f>SUM(G13:G19)</f>
        <v>687.66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1.0322303394929091</v>
      </c>
      <c r="F21" s="1">
        <f>F20/D20</f>
        <v>3.238074774387623</v>
      </c>
      <c r="G21" s="1"/>
    </row>
    <row r="22" spans="1:7" x14ac:dyDescent="0.25">
      <c r="A22" s="1"/>
      <c r="B22" s="125" t="s">
        <v>62</v>
      </c>
      <c r="C22" s="135"/>
      <c r="D22" s="135"/>
      <c r="E22" s="135"/>
      <c r="F22" s="136"/>
      <c r="G22" s="1">
        <f>G20*65/G32</f>
        <v>29.205532977013448</v>
      </c>
    </row>
    <row r="23" spans="1:7" x14ac:dyDescent="0.25">
      <c r="A23" s="1"/>
      <c r="B23" s="125" t="s">
        <v>63</v>
      </c>
      <c r="C23" s="135"/>
      <c r="D23" s="135"/>
      <c r="E23" s="135"/>
      <c r="F23" s="136"/>
      <c r="G23" s="1">
        <f>G20*75/G32</f>
        <v>33.698691896553974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28.5" customHeight="1" x14ac:dyDescent="0.25">
      <c r="A25" s="1"/>
      <c r="B25" s="108" t="s">
        <v>112</v>
      </c>
      <c r="C25" s="94" t="s">
        <v>84</v>
      </c>
      <c r="D25" s="26">
        <v>8.6999999999999993</v>
      </c>
      <c r="E25" s="26">
        <v>17.399999999999999</v>
      </c>
      <c r="F25" s="26">
        <v>52.5</v>
      </c>
      <c r="G25" s="26">
        <v>268</v>
      </c>
    </row>
    <row r="26" spans="1:7" ht="15.75" x14ac:dyDescent="0.25">
      <c r="A26" s="1"/>
      <c r="B26" s="56" t="s">
        <v>75</v>
      </c>
      <c r="C26" s="71">
        <v>200</v>
      </c>
      <c r="D26" s="31">
        <v>6</v>
      </c>
      <c r="E26" s="31">
        <v>5</v>
      </c>
      <c r="F26" s="31">
        <v>8</v>
      </c>
      <c r="G26" s="31">
        <v>101</v>
      </c>
    </row>
    <row r="27" spans="1:7" ht="16.5" thickBot="1" x14ac:dyDescent="0.3">
      <c r="A27" s="1"/>
      <c r="B27" s="56" t="s">
        <v>129</v>
      </c>
      <c r="C27" s="71">
        <v>150</v>
      </c>
      <c r="D27" s="10">
        <v>0.6</v>
      </c>
      <c r="E27" s="10">
        <v>0.6</v>
      </c>
      <c r="F27" s="10">
        <v>14.7</v>
      </c>
      <c r="G27" s="10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25" t="s">
        <v>62</v>
      </c>
      <c r="C30" s="135"/>
      <c r="D30" s="135"/>
      <c r="E30" s="135"/>
      <c r="F30" s="136"/>
      <c r="G30" s="1">
        <f>G28*65/G32</f>
        <v>18.538543967173268</v>
      </c>
    </row>
    <row r="31" spans="1:7" x14ac:dyDescent="0.25">
      <c r="A31" s="1"/>
      <c r="B31" s="125" t="s">
        <v>63</v>
      </c>
      <c r="C31" s="135"/>
      <c r="D31" s="135"/>
      <c r="E31" s="135"/>
      <c r="F31" s="136"/>
      <c r="G31" s="1">
        <f>G28*75/G32</f>
        <v>21.390627654430695</v>
      </c>
    </row>
    <row r="32" spans="1:7" x14ac:dyDescent="0.25">
      <c r="A32" s="1"/>
      <c r="B32" s="3" t="s">
        <v>14</v>
      </c>
      <c r="C32" s="1"/>
      <c r="D32" s="1">
        <f>D8+D20+D28</f>
        <v>64.2</v>
      </c>
      <c r="E32" s="1">
        <f>E8+E20+E28</f>
        <v>56.25</v>
      </c>
      <c r="F32" s="1">
        <f>F8+F20+F28</f>
        <v>204.15999999999997</v>
      </c>
      <c r="G32" s="1">
        <f>G8+G20+G28</f>
        <v>1530.46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0.87616822429906538</v>
      </c>
      <c r="F34" s="1">
        <f>F32/D32</f>
        <v>3.1800623052959494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27" t="s">
        <v>16</v>
      </c>
      <c r="C36" s="128"/>
      <c r="D36" s="128"/>
      <c r="E36" s="128"/>
      <c r="F36" s="129"/>
      <c r="G36" s="133">
        <f>G32*100/2100</f>
        <v>72.879047619047626</v>
      </c>
    </row>
    <row r="37" spans="1:7" x14ac:dyDescent="0.25">
      <c r="A37" s="1"/>
      <c r="B37" s="130"/>
      <c r="C37" s="131"/>
      <c r="D37" s="131"/>
      <c r="E37" s="131"/>
      <c r="F37" s="132"/>
      <c r="G37" s="134"/>
    </row>
    <row r="38" spans="1:7" x14ac:dyDescent="0.25">
      <c r="A38" s="1"/>
      <c r="B38" s="127" t="s">
        <v>15</v>
      </c>
      <c r="C38" s="128"/>
      <c r="D38" s="128"/>
      <c r="E38" s="128"/>
      <c r="F38" s="129"/>
      <c r="G38" s="133">
        <f>G32*100/2300</f>
        <v>66.541739130434777</v>
      </c>
    </row>
    <row r="39" spans="1:7" x14ac:dyDescent="0.25">
      <c r="A39" s="1"/>
      <c r="B39" s="130"/>
      <c r="C39" s="131"/>
      <c r="D39" s="131"/>
      <c r="E39" s="131"/>
      <c r="F39" s="132"/>
      <c r="G39" s="134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D32*D41</f>
        <v>256.8</v>
      </c>
      <c r="E42" s="1">
        <f>E32*E41</f>
        <v>506.25</v>
      </c>
      <c r="F42" s="1">
        <f>F32*F41</f>
        <v>816.63999999999987</v>
      </c>
      <c r="G42" s="1"/>
    </row>
    <row r="43" spans="1:7" x14ac:dyDescent="0.25">
      <c r="A43" s="1"/>
      <c r="B43" s="3" t="s">
        <v>50</v>
      </c>
      <c r="C43" s="1"/>
      <c r="D43" s="1">
        <f>D42+E42+F42</f>
        <v>1579.6899999999998</v>
      </c>
      <c r="E43" s="1"/>
      <c r="F43" s="1"/>
      <c r="G43" s="1"/>
    </row>
    <row r="44" spans="1:7" ht="30" x14ac:dyDescent="0.25">
      <c r="A44" s="1"/>
      <c r="B44" s="4" t="s">
        <v>51</v>
      </c>
      <c r="C44" s="1"/>
      <c r="D44" s="1">
        <f>D42*100/D43</f>
        <v>16.256354094790751</v>
      </c>
      <c r="E44" s="1">
        <f>E42*100/D43</f>
        <v>32.047427026821723</v>
      </c>
      <c r="F44" s="1">
        <f>F42*100/D43</f>
        <v>51.696218878387526</v>
      </c>
      <c r="G44" s="1"/>
    </row>
    <row r="45" spans="1:7" ht="30" x14ac:dyDescent="0.25"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G2"/>
    <mergeCell ref="B3:G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2024-10-02T13:19:43Z</dcterms:modified>
</cp:coreProperties>
</file>